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33" documentId="120_S{2AC9BD13-BADA-5192-A53E-5A8FF88502F6}" xr6:coauthVersionLast="47" xr6:coauthVersionMax="47" xr10:uidLastSave="{EFCDA5F0-EC1F-4886-8979-05DBDC95C88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<sst xmlns="http://schemas.openxmlformats.org/spreadsheetml/2006/main" count="181597" uniqueCount="39213">
  <si>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</si>
  <si>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</si>
  <si>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</si>
  <si>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</si>
  <si>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</si>
  <si>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</si>
  <si>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</si>
  <si>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</si>
  <si>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</si>
  <si>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</si>
  <si>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</si>
  <si>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</si>
  <si>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</si>
  <si>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</si>
  <si>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</si>
  <si>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</si>
  <si>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</si>
  <si>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</si>
  <si>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</si>
  <si>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</si>
  <si>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</si>
  <si>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</si>
  <si>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</si>
  <si>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</si>
  <si>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</si>
  <si>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</si>
  <si>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</si>
  <si>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</si>
  <si>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</si>
  <si>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</si>
  <si>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</si>
  <si>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</si>
  <si>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</si>
  <si>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</si>
  <si>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</si>
  <si>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</si>
  <si>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</si>
  <si>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</si>
  <si>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</si>
  <si>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</si>
  <si>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</si>
  <si>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</si>
  <si>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</si>
  <si>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</si>
  <si>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</si>
  <si>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</si>
  <si>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</si>
  <si>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</si>
  <si>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</si>
  <si>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</si>
  <si>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</si>
  <si>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</si>
  <si>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</si>
  <si>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</si>
  <si>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</si>
  <si>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</si>
  <si>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</si>
  <si>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</si>
  <si>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</si>
  <si>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</si>
  <si>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</si>
  <si>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</si>
  <si>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</si>
  <si>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</si>
  <si>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</si>
  <si>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</si>
  <si>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</si>
  <si>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</si>
  <si>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</si>
  <si>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</si>
  <si>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</si>
  <si>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</si>
  <si>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</si>
  <si>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</si>
  <si>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</si>
  <si>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</si>
  <si>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</si>
  <si>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</si>
  <si>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</si>
  <si>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</si>
  <si>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</si>
  <si>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</si>
  <si>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</si>
  <si>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</si>
  <si>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</si>
  <si>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</si>
  <si>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</si>
  <si>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</si>
  <si>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</si>
  <si>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</si>
  <si>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</si>
  <si>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</si>
  <si>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</si>
  <si>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</si>
  <si>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</si>
  <si>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</si>
  <si>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</si>
  <si>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</si>
  <si>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</si>
  <si>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</si>
  <si>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</si>
  <si>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</si>
  <si>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</si>
  <si>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</si>
  <si>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</si>
  <si>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</si>
  <si>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</si>
  <si>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</si>
  <si>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</si>
  <si>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</si>
  <si>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</si>
  <si>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</si>
  <si>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</si>
  <si>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</si>
  <si>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</si>
  <si>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</si>
  <si>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</si>
  <si>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</si>
  <si>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</si>
  <si>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</si>
  <si>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</si>
  <si>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</si>
  <si>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</si>
  <si>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</si>
  <si>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</si>
  <si>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</si>
  <si>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</si>
  <si>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</si>
  <si>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</si>
  <si>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</si>
  <si>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</si>
  <si>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</si>
  <si>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</si>
  <si>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</si>
  <si>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</si>
  <si>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</si>
  <si>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</si>
  <si>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</si>
  <si>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</si>
  <si>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</si>
  <si>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</si>
  <si>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</si>
  <si>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</si>
  <si>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</si>
  <si>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</si>
  <si>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</si>
  <si>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</si>
  <si>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</si>
  <si>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</si>
  <si>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</si>
  <si>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</si>
  <si>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</si>
  <si>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</si>
  <si>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</si>
  <si>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</si>
  <si>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</si>
  <si>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</si>
  <si>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</si>
  <si>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</si>
  <si>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</si>
  <si>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</si>
  <si>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</si>
  <si>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</si>
  <si>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</si>
  <si>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</si>
  <si>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</si>
  <si>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</si>
  <si>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</si>
  <si>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</si>
  <si>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</si>
  <si>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</si>
  <si>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</si>
  <si>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</si>
  <si>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</si>
  <si>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</si>
  <si>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</si>
  <si>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</si>
  <si>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</si>
  <si>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</si>
  <si>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</si>
  <si>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</si>
  <si>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</si>
  <si>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</si>
  <si>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</si>
  <si>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</si>
  <si>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</si>
  <si>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</si>
  <si>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</si>
  <si>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</si>
  <si>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</si>
  <si>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</si>
  <si>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</si>
  <si>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</si>
  <si>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</si>
  <si>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</si>
  <si>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</si>
  <si>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</si>
  <si>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</si>
  <si>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</si>
  <si>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</si>
  <si>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</si>
  <si>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</si>
  <si>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</si>
  <si>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</si>
  <si>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</si>
  <si>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</si>
  <si>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</si>
  <si>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</si>
  <si>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</si>
  <si>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</si>
  <si>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</si>
  <si>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</si>
  <si>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</si>
  <si>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</si>
  <si>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</si>
  <si>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</si>
  <si>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</si>
  <si>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</si>
  <si>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</si>
  <si>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</si>
  <si>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</si>
  <si>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</si>
  <si>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</si>
  <si>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</si>
  <si>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</si>
  <si>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</si>
  <si>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</si>
  <si>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</si>
  <si>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</si>
  <si>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</si>
  <si>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</si>
  <si>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</si>
  <si>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</si>
  <si>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</si>
  <si>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</si>
  <si>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</si>
  <si>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</si>
  <si>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</si>
  <si>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</si>
  <si>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</si>
  <si>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</si>
  <si>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</si>
  <si>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</si>
  <si>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</si>
  <si>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</si>
  <si>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</si>
  <si>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</si>
  <si>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</si>
  <si>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</si>
  <si>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</si>
  <si>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</si>
  <si>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</si>
  <si>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</si>
  <si>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</si>
  <si>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</si>
  <si>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</si>
  <si>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</si>
  <si>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</si>
  <si>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</si>
  <si>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</si>
  <si>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</si>
  <si>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</si>
  <si>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</si>
  <si>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</si>
  <si>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</si>
  <si>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</si>
  <si>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</si>
  <si>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</si>
  <si>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</si>
  <si>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</si>
  <si>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</si>
  <si>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</si>
  <si>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</si>
  <si>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</si>
  <si>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</si>
  <si>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</si>
  <si>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</si>
  <si>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</si>
  <si>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</si>
  <si>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</si>
  <si>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</si>
  <si>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</si>
  <si>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</si>
  <si>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</si>
  <si>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</si>
  <si>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</si>
  <si>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</si>
  <si>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</si>
  <si>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</si>
  <si>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</si>
  <si>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</si>
  <si>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</si>
  <si>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</si>
  <si>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</si>
  <si>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</si>
  <si>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</si>
  <si>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</si>
  <si>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</si>
  <si>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</si>
  <si>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</si>
  <si>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</si>
  <si>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</si>
  <si>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</si>
  <si>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</si>
  <si>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</si>
  <si>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</si>
  <si>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</si>
  <si>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</si>
  <si>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</si>
  <si>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</si>
  <si>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</si>
  <si>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</si>
  <si>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</si>
  <si>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</si>
  <si>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</si>
  <si>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</si>
  <si>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</si>
  <si>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</si>
  <si>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</si>
  <si>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</si>
  <si>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</si>
  <si>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</si>
  <si>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</si>
  <si>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</si>
  <si>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</si>
  <si>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</si>
  <si>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</si>
  <si>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</si>
  <si>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</si>
  <si>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</si>
  <si>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</si>
  <si>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</si>
  <si>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</si>
  <si>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</si>
  <si>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</si>
  <si>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</si>
  <si>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</si>
  <si>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</si>
  <si>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</si>
  <si>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</si>
  <si>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</si>
  <si>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</si>
  <si>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</si>
  <si>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</si>
  <si>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</si>
  <si>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</si>
  <si>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</si>
  <si>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</si>
  <si>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</si>
  <si>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</si>
  <si>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</si>
  <si>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</si>
  <si>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</si>
  <si>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</si>
  <si>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</si>
  <si>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</si>
  <si>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</si>
  <si>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</si>
  <si>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</si>
  <si>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</si>
  <si>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</si>
  <si>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</si>
  <si>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</si>
  <si>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</si>
  <si>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</si>
  <si>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</si>
  <si>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</si>
  <si>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</si>
  <si>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</si>
  <si>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</si>
  <si>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</si>
  <si>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</si>
  <si>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</si>
  <si>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</si>
  <si>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</si>
  <si>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</si>
  <si>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</si>
  <si>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</si>
  <si>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</si>
  <si>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</si>
  <si>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</si>
  <si>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</si>
  <si>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</si>
  <si>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</si>
  <si>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</si>
  <si>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</si>
  <si>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</si>
  <si>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</si>
  <si>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</si>
  <si>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</si>
  <si>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</si>
  <si>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</si>
  <si>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</si>
  <si>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</si>
  <si>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</si>
  <si>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</si>
  <si>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</si>
  <si>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</si>
  <si>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</si>
  <si>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</si>
  <si>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</si>
  <si>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</si>
  <si>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</si>
  <si>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</si>
  <si>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</si>
  <si>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</si>
  <si>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</si>
  <si>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</si>
  <si>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</si>
  <si>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</si>
  <si>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</si>
  <si>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</si>
  <si>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</si>
  <si>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</si>
  <si>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</si>
  <si>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</si>
  <si>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</si>
  <si>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</si>
  <si>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</si>
  <si>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</si>
  <si>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</si>
  <si>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</si>
  <si>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</si>
  <si>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</si>
  <si>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</si>
  <si>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</si>
  <si>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</si>
  <si>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</si>
  <si>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</si>
  <si>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</si>
  <si>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</si>
  <si>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</si>
  <si>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</si>
  <si>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</si>
  <si>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</si>
  <si>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</si>
  <si>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</si>
  <si>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</si>
  <si>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</si>
  <si>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</si>
  <si>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</si>
  <si>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</si>
  <si>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</si>
  <si>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</si>
  <si>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</si>
  <si>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</si>
  <si>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</si>
  <si>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</si>
  <si>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</si>
  <si>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</si>
  <si>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</si>
  <si>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</si>
  <si>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</si>
  <si>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</si>
  <si>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</si>
  <si>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</si>
  <si>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</si>
  <si>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</si>
  <si>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</si>
  <si>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</si>
  <si>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</si>
  <si>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</si>
  <si>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</si>
  <si>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</si>
  <si>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</si>
  <si>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</si>
  <si>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</si>
  <si>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</si>
  <si>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</si>
  <si>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</si>
  <si>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</si>
  <si>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</si>
  <si>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</si>
  <si>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</si>
  <si>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</si>
  <si>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</si>
  <si>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</si>
  <si>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</si>
  <si>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</si>
  <si>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</si>
  <si>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</si>
  <si>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</si>
  <si>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</si>
  <si>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</si>
  <si>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</si>
  <si>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</si>
  <si>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</si>
  <si>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</si>
  <si>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</si>
  <si>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</si>
  <si>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</si>
  <si>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</si>
  <si>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</si>
  <si>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</si>
  <si>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</si>
  <si>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</si>
  <si>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</si>
  <si>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</si>
  <si>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</si>
  <si>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</si>
  <si>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</si>
  <si>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</si>
  <si>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</si>
  <si>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</si>
  <si>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</si>
  <si>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</si>
  <si>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</si>
  <si>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</si>
  <si>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</si>
  <si>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</si>
  <si>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</si>
  <si>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</si>
  <si>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</si>
  <si>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</si>
  <si>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</si>
  <si>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</si>
  <si>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</si>
  <si>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</si>
  <si>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</si>
  <si>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</si>
  <si>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</si>
  <si>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</si>
  <si>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</si>
  <si>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</si>
  <si>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</si>
  <si>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</si>
  <si>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</si>
  <si>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</si>
  <si>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</si>
  <si>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</si>
  <si>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</si>
  <si>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</si>
  <si>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</si>
  <si>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</si>
  <si>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</si>
  <si>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</si>
  <si>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</si>
  <si>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</si>
  <si>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</si>
  <si>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</si>
  <si>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</si>
  <si>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</si>
  <si>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</si>
  <si>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</si>
  <si>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</si>
  <si>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</si>
  <si>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</si>
  <si>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</si>
  <si>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</si>
  <si>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</si>
  <si>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</si>
  <si>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</si>
  <si>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</si>
  <si>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</si>
  <si>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</si>
  <si>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</si>
  <si>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</si>
  <si>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</si>
  <si>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</si>
  <si>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</si>
  <si>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</si>
  <si>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</si>
  <si>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</si>
  <si>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</si>
  <si>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</si>
  <si>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</si>
  <si>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</si>
  <si>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</si>
  <si>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</si>
  <si>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</si>
  <si>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</si>
  <si>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</si>
  <si>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</si>
  <si>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</si>
  <si>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</si>
  <si>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</si>
  <si>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</si>
  <si>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</si>
  <si>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</si>
  <si>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</si>
  <si>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</si>
  <si>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</si>
  <si>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</si>
  <si>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</si>
  <si>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</si>
  <si>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</si>
  <si>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</si>
  <si>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</si>
  <si>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</si>
  <si>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</si>
  <si>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</si>
  <si>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</si>
  <si>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</si>
  <si>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</si>
  <si>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</si>
  <si>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</si>
  <si>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</si>
  <si>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</si>
  <si>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</si>
  <si>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</si>
  <si>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</si>
  <si>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</si>
  <si>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</si>
  <si>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</si>
  <si>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</si>
  <si>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</si>
  <si>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</si>
  <si>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</si>
  <si>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</si>
  <si>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</si>
  <si>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</si>
  <si>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</si>
  <si>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</si>
  <si>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</si>
  <si>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</si>
  <si>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</si>
  <si>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</si>
  <si>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</si>
  <si>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</si>
  <si>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</si>
  <si>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</si>
  <si>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</si>
  <si>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</si>
  <si>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</si>
  <si>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</si>
  <si>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</si>
  <si>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</si>
  <si>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</si>
  <si>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</si>
  <si>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</si>
  <si>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</si>
  <si>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</si>
  <si>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</si>
  <si>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</si>
  <si>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</si>
  <si>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</si>
  <si>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</si>
  <si>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</si>
  <si>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</si>
  <si>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</si>
  <si>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</si>
  <si>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</si>
  <si>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</si>
  <si>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</si>
  <si>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</si>
  <si>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</si>
  <si>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</si>
  <si>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</si>
  <si>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</si>
  <si>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</si>
  <si>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</si>
  <si>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</si>
  <si>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</si>
  <si>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</si>
  <si>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</si>
  <si>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</si>
  <si>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</si>
  <si>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</si>
  <si>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</si>
  <si>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</si>
  <si>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</si>
  <si>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</si>
  <si>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</si>
  <si>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</si>
  <si>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</si>
  <si>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</si>
  <si>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</si>
  <si>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</si>
  <si>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</si>
  <si>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</si>
  <si>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</si>
  <si>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</si>
  <si>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</si>
  <si>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</si>
  <si>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</si>
  <si>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</si>
  <si>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</si>
  <si>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</si>
  <si>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</si>
  <si>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</si>
  <si>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</si>
  <si>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</si>
  <si>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</si>
  <si>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</si>
  <si>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</si>
  <si>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</si>
  <si>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</si>
  <si>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</si>
  <si>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</si>
  <si>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</si>
  <si>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</si>
  <si>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</si>
  <si>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</si>
  <si>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</si>
  <si>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</si>
  <si>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</si>
  <si>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</si>
  <si>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</si>
  <si>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</si>
  <si>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</si>
  <si>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</si>
  <si>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</si>
  <si>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</si>
  <si>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</si>
  <si>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</si>
  <si>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</si>
  <si>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</si>
  <si>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</si>
  <si>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</si>
  <si>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</si>
  <si>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</si>
  <si>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</si>
  <si>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</si>
  <si>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</si>
  <si>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</si>
  <si>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</si>
  <si>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</si>
  <si>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</si>
  <si>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</si>
  <si>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</si>
  <si>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</si>
  <si>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</si>
  <si>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</si>
  <si>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</si>
  <si>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</si>
  <si>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</si>
  <si>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</si>
  <si>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</si>
  <si>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</si>
  <si>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</si>
  <si>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</si>
  <si>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</si>
  <si>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</si>
  <si>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</si>
  <si>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</si>
  <si>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</si>
  <si>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</si>
  <si>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</si>
  <si>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</si>
  <si>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</si>
  <si>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</si>
  <si>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</si>
  <si>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</si>
  <si>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</si>
  <si>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</si>
  <si>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</si>
  <si>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</si>
  <si>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</si>
  <si>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</si>
  <si>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</si>
  <si>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</si>
  <si>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</si>
  <si>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</si>
  <si>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</si>
  <si>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</si>
  <si>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</si>
  <si>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</si>
  <si>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</si>
  <si>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</si>
  <si>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</si>
  <si>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</si>
  <si>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</si>
  <si>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</si>
  <si>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</si>
  <si>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</si>
  <si>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</si>
  <si>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</si>
  <si>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</si>
  <si>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</si>
  <si>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</si>
  <si>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</si>
  <si>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</si>
  <si>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</si>
  <si>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</si>
  <si>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</si>
  <si>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</si>
  <si>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</si>
  <si>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</si>
  <si>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</si>
  <si>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</si>
  <si>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</si>
  <si>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</si>
  <si>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</si>
  <si>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</si>
  <si>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</si>
  <si>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</si>
  <si>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</si>
  <si>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</si>
  <si>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</si>
  <si>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</si>
  <si>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</si>
  <si>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</si>
  <si>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</si>
  <si>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</si>
  <si>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</si>
  <si>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</si>
  <si>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</si>
  <si>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</si>
  <si>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</si>
  <si>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</si>
  <si>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</si>
  <si>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</si>
  <si>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</si>
  <si>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</si>
  <si>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</si>
  <si>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</si>
  <si>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</si>
  <si>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</si>
  <si>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</si>
  <si>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</si>
  <si>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</si>
  <si>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</si>
  <si>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</si>
  <si>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</si>
  <si>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</si>
  <si>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</si>
  <si>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</si>
  <si>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</si>
  <si>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</si>
  <si>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</si>
  <si>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</si>
  <si>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</si>
  <si>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</si>
  <si>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</si>
  <si>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</si>
  <si>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</si>
  <si>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</si>
  <si>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</si>
  <si>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</si>
  <si>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</si>
  <si>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</si>
  <si>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</si>
  <si>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</si>
  <si>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</si>
  <si>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</si>
  <si>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</si>
  <si>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</si>
  <si>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</si>
  <si>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</si>
  <si>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</si>
  <si>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</si>
  <si>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</si>
  <si>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</si>
  <si>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</si>
  <si>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</si>
  <si>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</si>
  <si>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</si>
  <si>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</si>
  <si>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</si>
  <si>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</si>
  <si>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</si>
  <si>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</si>
  <si>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</si>
  <si>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</si>
  <si>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</si>
  <si>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</si>
  <si>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</si>
  <si>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</si>
  <si>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</si>
  <si>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</si>
  <si>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</si>
  <si>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</si>
  <si>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</si>
  <si>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</si>
  <si>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</si>
  <si>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</si>
  <si>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</si>
  <si>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</si>
  <si>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</si>
  <si>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</si>
  <si>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</si>
  <si>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</si>
  <si>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</si>
  <si>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</si>
  <si>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</si>
  <si>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</si>
  <si>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</si>
  <si>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</si>
  <si>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</si>
  <si>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</si>
  <si>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</si>
  <si>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</si>
  <si>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</si>
  <si>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</si>
  <si>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</si>
  <si>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</si>
  <si>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</si>
  <si>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</si>
  <si>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</si>
  <si>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</si>
  <si>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</si>
  <si>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</si>
  <si>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</si>
  <si>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</si>
  <si>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</si>
  <si>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</si>
  <si>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</si>
  <si>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</si>
  <si>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</si>
  <si>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</si>
  <si>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</si>
  <si>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</si>
  <si>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</si>
  <si>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</si>
  <si>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</si>
  <si>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</si>
  <si>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</si>
  <si>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</si>
  <si>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</si>
  <si>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</si>
  <si>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</si>
  <si>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</si>
  <si>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</si>
  <si>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</si>
  <si>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</si>
  <si>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</si>
  <si>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</si>
  <si>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</si>
  <si>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</si>
  <si>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</si>
  <si>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</si>
  <si>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</si>
  <si>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</si>
  <si>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</si>
  <si>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</si>
  <si>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</si>
  <si>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</si>
  <si>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</si>
  <si>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</si>
  <si>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</si>
  <si>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</si>
  <si>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</si>
  <si>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</si>
  <si>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</si>
  <si>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</si>
  <si>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</si>
  <si>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</si>
  <si>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</si>
  <si>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</si>
  <si>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</si>
  <si>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</si>
  <si>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</si>
  <si>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</si>
  <si>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</si>
  <si>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</si>
  <si>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</si>
  <si>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</si>
  <si>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</si>
  <si>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</si>
  <si>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</si>
  <si>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</si>
  <si>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</si>
  <si>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</si>
  <si>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</si>
  <si>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</si>
  <si>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</si>
  <si>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</si>
  <si>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</si>
  <si>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</si>
  <si>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</si>
  <si>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</si>
  <si>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</si>
  <si>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</si>
  <si>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</si>
  <si>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</si>
  <si>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</si>
  <si>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</si>
  <si>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</si>
  <si>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</si>
  <si>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</si>
  <si>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</si>
  <si>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</si>
  <si>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</si>
  <si>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</si>
  <si>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</si>
  <si>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</si>
  <si>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</si>
  <si>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</si>
  <si>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</si>
  <si>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</si>
  <si>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</si>
  <si>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</si>
  <si>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</si>
  <si>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</si>
  <si>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</si>
  <si>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</si>
  <si>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</si>
  <si>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</si>
  <si>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</si>
  <si>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</si>
  <si>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</si>
  <si>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</si>
  <si>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</si>
  <si>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</si>
  <si>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</si>
  <si>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</si>
  <si>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</si>
  <si>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</si>
  <si>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</si>
  <si>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</si>
  <si>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</si>
  <si>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</si>
  <si>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</si>
  <si>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</si>
  <si>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</si>
  <si>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</si>
  <si>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</si>
  <si>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</si>
  <si>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</si>
  <si>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</si>
  <si>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</si>
  <si>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</si>
  <si>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</si>
  <si>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</si>
  <si>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</si>
  <si>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</si>
  <si>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</si>
  <si>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</si>
  <si>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</si>
  <si>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</si>
  <si>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</si>
  <si>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</si>
  <si>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</si>
  <si>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</si>
  <si>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</si>
  <si>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</si>
  <si>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</si>
  <si>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</si>
  <si>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</si>
  <si>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</si>
  <si>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</si>
  <si>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</si>
  <si>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</si>
  <si>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</si>
  <si>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</si>
  <si>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</si>
  <si>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</si>
  <si>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</si>
  <si>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</si>
  <si>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</si>
  <si>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</si>
  <si>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</si>
  <si>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</si>
  <si>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</si>
  <si>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</si>
  <si>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</si>
  <si>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</si>
  <si>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</si>
  <si>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</si>
  <si>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</si>
  <si>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</si>
  <si>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</si>
  <si>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</si>
  <si>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</si>
  <si>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</si>
  <si>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</si>
  <si>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</si>
  <si>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</si>
  <si>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</si>
  <si>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</si>
  <si>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</si>
  <si>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</si>
  <si>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</si>
  <si>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</si>
  <si>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</si>
  <si>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</si>
  <si>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</si>
  <si>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</si>
  <si>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</si>
  <si>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</si>
  <si>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</si>
  <si>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</si>
  <si>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</si>
  <si>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</si>
  <si>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</si>
  <si>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</si>
  <si>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</si>
  <si>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</si>
  <si>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</si>
  <si>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</si>
  <si>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</si>
  <si>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</si>
  <si>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</si>
  <si>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</si>
  <si>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</si>
  <si>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</si>
  <si>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</si>
  <si>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</si>
  <si>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</si>
  <si>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</si>
  <si>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</si>
  <si>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</si>
  <si>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</si>
  <si>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</si>
  <si>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</si>
  <si>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</si>
  <si>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</si>
  <si>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</si>
  <si>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</si>
  <si>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</si>
  <si>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</si>
  <si>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</si>
  <si>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</si>
  <si>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</si>
  <si>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</si>
  <si>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</si>
  <si>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</si>
  <si>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</si>
  <si>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</si>
  <si>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</si>
  <si>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</si>
  <si>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</si>
  <si>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</si>
  <si>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</si>
  <si>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</si>
  <si>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</si>
  <si>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</si>
  <si>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</si>
  <si>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</si>
  <si>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</si>
  <si>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</si>
  <si>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</si>
  <si>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</si>
  <si>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</si>
  <si>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</si>
  <si>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</si>
  <si>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</si>
  <si>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</si>
  <si>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</si>
  <si>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</si>
  <si>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</si>
  <si>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</si>
  <si>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</si>
  <si>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</si>
  <si>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</si>
  <si>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</si>
  <si>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</si>
  <si>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</si>
  <si>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</si>
  <si>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</si>
  <si>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</si>
  <si>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</si>
  <si>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</si>
  <si>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</si>
  <si>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</si>
  <si>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</si>
  <si>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</si>
  <si>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</si>
  <si>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</si>
  <si>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</si>
  <si>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</si>
  <si>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</si>
  <si>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</si>
  <si>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</si>
  <si>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</si>
  <si>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</si>
  <si>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</si>
  <si>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</si>
  <si>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</si>
  <si>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</si>
  <si>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</si>
  <si>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</si>
  <si>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</si>
  <si>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</si>
  <si>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</si>
  <si>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</si>
  <si>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</si>
  <si>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</si>
  <si>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</si>
  <si>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</si>
  <si>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</si>
  <si>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</si>
  <si>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</si>
  <si>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</si>
  <si>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</si>
  <si>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</si>
  <si>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</si>
  <si>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</si>
  <si>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</si>
  <si>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</si>
  <si>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</si>
  <si>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</si>
  <si>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</si>
  <si>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</si>
  <si>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</si>
  <si>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</si>
  <si>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</si>
  <si>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</si>
  <si>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</si>
  <si>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</si>
  <si>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</si>
  <si>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</si>
  <si>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</si>
  <si>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</si>
  <si>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</si>
  <si>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</si>
  <si>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</si>
  <si>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</si>
  <si>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</si>
  <si>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</si>
  <si>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</si>
  <si>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</si>
  <si>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</si>
  <si>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</si>
  <si>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</si>
  <si>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</si>
  <si>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</si>
  <si>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</si>
  <si>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</si>
  <si>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</si>
  <si>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</si>
  <si>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</si>
  <si>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</si>
  <si>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</si>
  <si>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</si>
  <si>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</si>
  <si>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</si>
  <si>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</si>
  <si>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</si>
  <si>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</si>
  <si>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</si>
  <si>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</si>
  <si>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</si>
  <si>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</si>
  <si>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</si>
  <si>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</si>
  <si>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</si>
  <si>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</si>
  <si>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</si>
  <si>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</si>
  <si>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</si>
  <si>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</si>
  <si>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</si>
  <si>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</si>
  <si>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</si>
  <si>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</si>
  <si>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</si>
  <si>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</si>
  <si>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</si>
  <si>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</si>
  <si>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</si>
  <si>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</si>
  <si>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</si>
  <si>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</si>
  <si>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</si>
  <si>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</si>
  <si>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</si>
  <si>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</si>
  <si>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</si>
  <si>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</si>
  <si>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</si>
  <si>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</si>
  <si>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</si>
  <si>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</si>
  <si>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</si>
  <si>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</si>
  <si>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</si>
  <si>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</si>
  <si>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</si>
  <si>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</si>
  <si>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</si>
  <si>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</si>
  <si>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</si>
  <si>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</si>
  <si>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</si>
  <si>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</si>
  <si>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</si>
  <si>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</si>
  <si>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</si>
  <si>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</si>
  <si>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</si>
  <si>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</si>
  <si>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</si>
  <si>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</si>
  <si>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</si>
  <si>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</si>
  <si>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</si>
  <si>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</si>
  <si>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</si>
  <si>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</si>
  <si>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</si>
  <si>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</si>
  <si>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</si>
  <si>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</si>
  <si>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</si>
  <si>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</si>
  <si>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</si>
  <si>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</si>
  <si>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</si>
  <si>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</si>
  <si>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</si>
  <si>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</si>
  <si>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</si>
  <si>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</si>
  <si>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</si>
  <si>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</si>
  <si>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</si>
  <si>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</si>
  <si>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</si>
  <si>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</si>
  <si>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</si>
  <si>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</si>
  <si>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</si>
  <si>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</si>
  <si>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</si>
  <si>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</si>
  <si>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</si>
  <si>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</si>
  <si>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</si>
  <si>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</si>
  <si>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</si>
  <si>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</si>
  <si>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</si>
  <si>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</si>
  <si>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</si>
  <si>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</si>
  <si>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</si>
  <si>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</si>
  <si>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</si>
  <si>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</si>
  <si>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</si>
  <si>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</si>
  <si>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</si>
  <si>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</si>
  <si>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</si>
  <si>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</si>
  <si>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</si>
  <si>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</si>
  <si>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</si>
  <si>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</si>
  <si>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</si>
  <si>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</si>
  <si>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</si>
  <si>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</si>
  <si>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</si>
  <si>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</si>
  <si>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</si>
  <si>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</si>
  <si>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</si>
  <si>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</si>
  <si>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</si>
  <si>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</si>
  <si>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</si>
  <si>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</si>
  <si>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</si>
  <si>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</si>
  <si>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</si>
  <si>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</si>
  <si>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</si>
  <si>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</si>
  <si>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</si>
  <si>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</si>
  <si>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</si>
  <si>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</si>
  <si>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</si>
  <si>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</si>
  <si>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</si>
  <si>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</si>
  <si>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</si>
  <si>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</si>
  <si>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</si>
  <si>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</si>
  <si>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</si>
  <si>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</si>
  <si>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</si>
  <si>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</si>
  <si>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</si>
  <si>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</si>
  <si>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</si>
  <si>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</si>
  <si>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</si>
  <si>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</si>
  <si>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</si>
  <si>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</si>
  <si>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</si>
  <si>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</si>
  <si>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</si>
  <si>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</si>
  <si>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</si>
  <si>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</si>
  <si>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</si>
  <si>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</si>
  <si>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</si>
  <si>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</si>
  <si>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</si>
  <si>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</si>
  <si>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</si>
  <si>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</si>
  <si>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</si>
  <si>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</si>
  <si>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</si>
  <si>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</si>
  <si>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</si>
  <si>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</si>
  <si>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</si>
  <si>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</si>
  <si>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</si>
  <si>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</si>
  <si>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</si>
  <si>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</si>
  <si>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</si>
  <si>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</si>
  <si>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</si>
  <si>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</si>
  <si>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</si>
  <si>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</si>
  <si>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</si>
  <si>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</si>
  <si>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</si>
  <si>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</si>
  <si>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</si>
  <si>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</si>
  <si>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</si>
  <si>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</si>
  <si>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</si>
  <si>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</si>
  <si>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</si>
  <si>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</si>
  <si>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</si>
  <si>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</si>
  <si>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</si>
  <si>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</si>
  <si>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</si>
  <si>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</si>
  <si>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</si>
  <si>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</si>
  <si>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</si>
  <si>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</si>
  <si>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</si>
  <si>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</si>
  <si>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</si>
  <si>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</si>
  <si>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</si>
  <si>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</si>
  <si>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</si>
  <si>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</si>
  <si>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</si>
  <si>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</si>
  <si>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</si>
  <si>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</si>
  <si>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</si>
  <si>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</si>
  <si>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</si>
  <si>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</si>
  <si>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</si>
  <si>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</si>
  <si>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</si>
  <si>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</si>
  <si>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</si>
  <si>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</si>
  <si>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</si>
  <si>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</si>
  <si>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</si>
  <si>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</si>
  <si>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</si>
  <si>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</si>
  <si>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</si>
  <si>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</si>
  <si>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</si>
  <si>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</si>
  <si>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</si>
  <si>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</si>
  <si>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</si>
  <si>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</si>
  <si>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</si>
  <si>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</si>
  <si>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</si>
  <si>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</si>
  <si>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</si>
  <si>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</si>
  <si>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</si>
  <si>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</si>
  <si>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</si>
  <si>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</si>
  <si>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</si>
  <si>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</si>
  <si>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</si>
  <si>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</si>
  <si>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</si>
  <si>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</si>
  <si>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</si>
  <si>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</si>
  <si>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</si>
  <si>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</si>
  <si>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</si>
  <si>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</si>
  <si>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</si>
  <si>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</si>
  <si>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</si>
  <si>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</si>
  <si>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</si>
  <si>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</si>
  <si>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</si>
  <si>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</si>
  <si>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</si>
  <si>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</si>
  <si>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</si>
  <si>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</si>
  <si>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</si>
  <si>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</si>
  <si>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</si>
  <si>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</si>
  <si>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</si>
  <si>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</si>
  <si>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</si>
  <si>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</si>
  <si>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</si>
  <si>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</si>
  <si>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</si>
  <si>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</si>
  <si>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</si>
  <si>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</si>
  <si>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</si>
  <si>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</si>
  <si>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</si>
  <si>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</si>
  <si>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</si>
  <si>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</si>
  <si>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</si>
  <si>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</si>
  <si>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</si>
  <si>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</si>
  <si>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</si>
  <si>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</si>
  <si>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</si>
  <si>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</si>
  <si>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</si>
  <si>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</si>
  <si>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</si>
  <si>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</si>
  <si>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</si>
  <si>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</si>
  <si>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</si>
  <si>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</si>
  <si>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</si>
  <si>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</si>
  <si>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</si>
  <si>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</si>
  <si>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</si>
  <si>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</si>
  <si>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</si>
  <si>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</si>
  <si>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</si>
  <si>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</si>
  <si>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</si>
  <si>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</si>
  <si>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</si>
  <si>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</si>
  <si>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</si>
  <si>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</si>
  <si>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</si>
  <si>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</si>
  <si>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</si>
  <si>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</si>
  <si>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</si>
  <si>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</si>
  <si>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</si>
  <si>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</si>
  <si>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</si>
  <si>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</si>
  <si>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</si>
  <si>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</si>
  <si>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</si>
  <si>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</si>
  <si>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</si>
  <si>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</si>
  <si>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</si>
  <si>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</si>
  <si>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</si>
  <si>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</si>
  <si>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</si>
  <si>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</si>
  <si>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</si>
  <si>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</si>
  <si>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</si>
  <si>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</si>
  <si>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</si>
  <si>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</si>
  <si>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</si>
  <si>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</si>
  <si>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</si>
  <si>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</si>
  <si>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</si>
  <si>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</si>
  <si>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</si>
  <si>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</si>
  <si>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</si>
  <si>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</si>
  <si>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</si>
  <si>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</si>
  <si>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</si>
  <si>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</si>
  <si>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</si>
  <si>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</si>
  <si>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</si>
  <si>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</si>
  <si>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</si>
  <si>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</si>
  <si>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</si>
  <si>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</si>
  <si>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</si>
  <si>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</si>
  <si>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</si>
  <si>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</si>
  <si>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</si>
  <si>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</si>
  <si>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</si>
  <si>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</si>
  <si>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</si>
  <si>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</si>
  <si>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</si>
  <si>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</si>
  <si>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</si>
  <si>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</si>
  <si>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</si>
  <si>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</si>
  <si>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</si>
  <si>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</si>
  <si>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</si>
  <si>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</si>
  <si>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</si>
  <si>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</si>
  <si>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</si>
  <si>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</si>
  <si>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</si>
  <si>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</si>
  <si>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</si>
  <si>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</si>
  <si>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</si>
  <si>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</si>
  <si>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</si>
  <si>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</si>
  <si>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</si>
  <si>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</si>
  <si>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</si>
  <si>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</si>
  <si>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</si>
  <si>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</si>
  <si>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</si>
  <si>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</si>
  <si>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</si>
  <si>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</si>
  <si>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</si>
  <si>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</si>
  <si>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</si>
  <si>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</si>
  <si>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</si>
  <si>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</si>
  <si>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</si>
  <si>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</si>
  <si>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</si>
  <si>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</si>
  <si>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</si>
  <si>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</si>
  <si>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</si>
  <si>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</si>
  <si>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</si>
  <si>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</si>
  <si>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</si>
  <si>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</si>
  <si>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</si>
  <si>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</si>
  <si>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</si>
  <si>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</si>
  <si>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</si>
  <si>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</si>
  <si>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</si>
  <si>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</si>
  <si>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</si>
  <si>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</si>
  <si>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</si>
  <si>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</si>
  <si>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</si>
  <si>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</si>
  <si>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</si>
  <si>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</si>
  <si>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</si>
  <si>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</si>
  <si>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</si>
  <si>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</si>
  <si>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</si>
  <si>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</si>
  <si>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</si>
  <si>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</si>
  <si>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</si>
  <si>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</si>
  <si>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</si>
  <si>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</si>
  <si>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</si>
  <si>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</si>
  <si>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</si>
  <si>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</si>
  <si>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</si>
  <si>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</si>
  <si>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</si>
  <si>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</si>
  <si>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</si>
  <si>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</si>
  <si>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</si>
  <si>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</si>
  <si>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</si>
  <si>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</si>
  <si>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</si>
  <si>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</si>
  <si>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</si>
  <si>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</si>
  <si>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</si>
  <si>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</si>
  <si>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</si>
  <si>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</si>
  <si>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</si>
  <si>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</si>
  <si>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</si>
  <si>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</si>
  <si>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</si>
  <si>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</si>
  <si>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</si>
  <si>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</si>
  <si>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</si>
  <si>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</si>
  <si>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</si>
  <si>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</si>
  <si>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</si>
  <si>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</si>
  <si>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</si>
  <si>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</si>
  <si>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</si>
  <si>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</si>
  <si>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</si>
  <si>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</si>
  <si>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</si>
  <si>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</si>
  <si>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</si>
  <si>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</si>
  <si>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</si>
  <si>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</si>
  <si>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</si>
  <si>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</si>
  <si>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</si>
  <si>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</si>
  <si>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</si>
  <si>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</si>
  <si>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</si>
  <si>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</si>
  <si>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</si>
  <si>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</si>
  <si>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</si>
  <si>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</si>
  <si>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</si>
  <si>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</si>
  <si>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</si>
  <si>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</si>
  <si>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</si>
  <si>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</si>
  <si>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</si>
  <si>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</si>
  <si>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</si>
  <si>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</si>
  <si>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</si>
  <si>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</si>
  <si>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</si>
  <si>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</si>
  <si>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</si>
  <si>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</si>
  <si>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</si>
  <si>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</si>
  <si>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</si>
  <si>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</si>
  <si>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</si>
  <si>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</si>
  <si>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</si>
  <si>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</si>
  <si>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</si>
  <si>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</si>
  <si>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</si>
  <si>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</si>
  <si>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</si>
  <si>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</si>
  <si>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</si>
  <si>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</si>
  <si>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</si>
  <si>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</si>
  <si>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</si>
  <si>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</si>
  <si>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</si>
  <si>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</si>
  <si>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</si>
  <si>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</si>
  <si>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</si>
  <si>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</si>
  <si>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</si>
  <si>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</si>
  <si>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</si>
  <si>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</si>
  <si>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</si>
  <si>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</si>
  <si>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</si>
  <si>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</si>
  <si>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</si>
  <si>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</si>
  <si>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</si>
  <si>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</si>
  <si>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</si>
  <si>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</si>
  <si>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</si>
  <si>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</si>
  <si>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</si>
  <si>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</si>
  <si>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</si>
  <si>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</si>
  <si>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</si>
  <si>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</si>
  <si>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</si>
  <si>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</si>
  <si>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</si>
  <si>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</si>
  <si>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</si>
  <si>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</si>
  <si>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</si>
  <si>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</si>
  <si>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</si>
  <si>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</si>
  <si>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</si>
  <si>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</si>
  <si>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</si>
  <si>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</si>
  <si>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</si>
  <si>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</si>
  <si>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</si>
  <si>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</si>
  <si>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</si>
  <si>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</si>
  <si>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</si>
  <si>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</si>
  <si>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</si>
  <si>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</si>
  <si>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</si>
  <si>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</si>
  <si>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</si>
  <si>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</si>
  <si>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</si>
  <si>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</si>
  <si>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</si>
  <si>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</si>
  <si>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</si>
  <si>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</si>
  <si>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</si>
  <si>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</si>
  <si>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</si>
  <si>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</si>
  <si>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</si>
  <si>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</si>
  <si>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</si>
  <si>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</si>
  <si>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</si>
  <si>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</si>
  <si>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</si>
  <si>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</si>
  <si>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</si>
  <si>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</si>
  <si>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</si>
  <si>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</si>
  <si>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</si>
  <si>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</si>
  <si>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</si>
  <si>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</si>
  <si>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</si>
  <si>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</si>
  <si>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</si>
  <si>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</si>
  <si>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</si>
  <si>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</si>
  <si>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</si>
  <si>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</si>
  <si>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</si>
  <si>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</si>
  <si>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</si>
  <si>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</si>
  <si>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</si>
  <si>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</si>
  <si>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</si>
  <si>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</si>
  <si>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</si>
  <si>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</si>
  <si>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</si>
  <si>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</si>
  <si>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</si>
  <si>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</si>
  <si>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</si>
  <si>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</si>
  <si>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</si>
  <si>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</si>
  <si>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</si>
  <si>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</si>
  <si>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</si>
  <si>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</si>
  <si>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</si>
  <si>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</si>
  <si>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</si>
  <si>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</si>
  <si>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</si>
  <si>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</si>
  <si>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</si>
  <si>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</si>
  <si>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</si>
  <si>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</si>
  <si>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</si>
  <si>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</si>
  <si>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</si>
  <si>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</si>
  <si>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</si>
  <si>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</si>
  <si>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</si>
  <si>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</si>
  <si>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</si>
  <si>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</si>
  <si>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</si>
  <si>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</si>
  <si>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</si>
  <si>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</si>
  <si>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</si>
  <si>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</si>
  <si>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</si>
  <si>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</si>
  <si>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</si>
  <si>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</si>
  <si>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</si>
  <si>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</si>
  <si>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</si>
  <si>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</si>
  <si>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</si>
  <si>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</si>
  <si>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</si>
  <si>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</si>
  <si>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</si>
  <si>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</si>
  <si>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</si>
  <si>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</si>
  <si>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</si>
  <si>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</si>
  <si>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</si>
  <si>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</si>
  <si>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</si>
  <si>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</si>
  <si>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</si>
  <si>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</si>
  <si>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</si>
  <si>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</si>
  <si>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</si>
  <si>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</si>
  <si>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</si>
  <si>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</si>
  <si>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</si>
  <si>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</si>
  <si>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</si>
  <si>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</si>
  <si>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</si>
  <si>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</si>
  <si>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</si>
  <si>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</si>
  <si>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</si>
  <si>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</si>
  <si>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</si>
  <si>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</si>
  <si>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</si>
  <si>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</si>
  <si>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</si>
  <si>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</si>
  <si>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</si>
  <si>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</si>
  <si>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</si>
  <si>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</si>
  <si>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</si>
  <si>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</si>
  <si>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</si>
  <si>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</si>
  <si>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</si>
  <si>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</si>
  <si>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</si>
  <si>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</si>
  <si>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</si>
  <si>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</si>
  <si>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</si>
  <si>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</si>
  <si>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</si>
  <si>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</si>
  <si>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</si>
  <si>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</si>
  <si>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</si>
  <si>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</si>
  <si>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</si>
  <si>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</si>
  <si>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</si>
  <si>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</si>
  <si>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</si>
  <si>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</si>
  <si>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</si>
  <si>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</si>
  <si>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</si>
  <si>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</si>
  <si>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</si>
  <si>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</si>
  <si>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</si>
  <si>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</si>
  <si>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</si>
  <si>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</si>
  <si>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</si>
  <si>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</si>
  <si>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</si>
  <si>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</si>
  <si>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</si>
  <si>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</si>
  <si>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</si>
  <si>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</si>
  <si>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</si>
  <si>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</si>
  <si>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</si>
  <si>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</si>
  <si>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</si>
  <si>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</si>
  <si>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</si>
  <si>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</si>
  <si>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</si>
  <si>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</si>
  <si>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</si>
  <si>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</si>
  <si>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</si>
  <si>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</si>
  <si>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</si>
  <si>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</si>
  <si>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</si>
  <si>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</si>
  <si>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</si>
  <si>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</si>
  <si>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</si>
  <si>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</si>
  <si>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</si>
  <si>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</si>
  <si>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</si>
  <si>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</si>
  <si>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</si>
  <si>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</si>
  <si>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</si>
  <si>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</si>
  <si>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</si>
  <si>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</si>
  <si>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</si>
  <si>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</si>
  <si>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</si>
  <si>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</si>
  <si>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</si>
  <si>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</si>
  <si>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</si>
  <si>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</si>
  <si>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</si>
  <si>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</si>
  <si>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</si>
  <si>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</si>
  <si>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</si>
  <si>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</si>
  <si>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</si>
  <si>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</si>
  <si>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</si>
  <si>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</si>
  <si>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</si>
  <si>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</si>
  <si>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</si>
  <si>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</si>
  <si>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</si>
  <si>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</si>
  <si>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</si>
  <si>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</si>
  <si>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</si>
  <si>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</si>
  <si>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</si>
  <si>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</si>
  <si>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</si>
  <si>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</si>
  <si>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</si>
  <si>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</si>
  <si>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</si>
  <si>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</si>
  <si>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</si>
  <si>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</si>
  <si>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</si>
  <si>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</si>
  <si>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</si>
  <si>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</si>
  <si>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</si>
  <si>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</si>
  <si>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</si>
  <si>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</si>
  <si>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</si>
  <si>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</si>
  <si>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</si>
  <si>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</si>
  <si>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</si>
  <si>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</si>
  <si>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</si>
  <si>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</si>
  <si>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</si>
  <si>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</si>
  <si>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</si>
  <si>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</si>
  <si>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</si>
  <si>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</si>
  <si>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</si>
  <si>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</si>
  <si>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</si>
  <si>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</si>
  <si>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</si>
  <si>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</si>
  <si>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</si>
  <si>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</si>
  <si>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</si>
  <si>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</si>
  <si>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</si>
  <si>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</si>
  <si>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</si>
  <si>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</si>
  <si>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</si>
  <si>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</si>
  <si>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</si>
  <si>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</si>
  <si>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</si>
  <si>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</si>
  <si>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</si>
  <si>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</si>
  <si>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</si>
  <si>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</si>
  <si>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</si>
  <si>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</si>
  <si>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</si>
  <si>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</si>
  <si>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</si>
  <si>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</si>
  <si>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</si>
  <si>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</si>
  <si>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</si>
  <si>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</si>
  <si>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</si>
  <si>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</si>
  <si>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</si>
  <si>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</si>
  <si>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</si>
  <si>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</si>
  <si>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</si>
  <si>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</si>
  <si>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</si>
  <si>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</si>
  <si>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</si>
  <si>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</si>
  <si>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</si>
  <si>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</si>
  <si>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</si>
  <si>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</si>
  <si>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</si>
  <si>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</si>
  <si>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</si>
  <si>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</si>
  <si>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</si>
  <si>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</si>
  <si>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</si>
  <si>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</si>
  <si>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</si>
  <si>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</si>
  <si>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</si>
  <si>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</si>
  <si>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</si>
  <si>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</si>
  <si>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</si>
  <si>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</si>
  <si>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</si>
  <si>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</si>
  <si>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</si>
  <si>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</si>
  <si>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</si>
  <si>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</si>
  <si>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</si>
  <si>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</si>
  <si>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</si>
  <si>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</si>
  <si>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</si>
  <si>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</si>
  <si>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</si>
  <si>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</si>
  <si>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</si>
  <si>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</si>
  <si>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</si>
  <si>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</si>
  <si>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</si>
  <si>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</si>
  <si>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</si>
  <si>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</si>
  <si>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</si>
  <si>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</si>
  <si>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</si>
  <si>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</si>
  <si>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</si>
  <si>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</si>
  <si>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</si>
  <si>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</si>
  <si>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</si>
  <si>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</si>
  <si>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</si>
  <si>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</si>
  <si>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</si>
  <si>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</si>
  <si>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</si>
  <si>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</si>
  <si>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</si>
  <si>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</si>
  <si>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</si>
  <si>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</si>
  <si>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</si>
  <si>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</si>
  <si>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</si>
  <si>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</si>
  <si>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</si>
  <si>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</si>
  <si>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</si>
  <si>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</si>
  <si>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</si>
  <si>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</si>
  <si>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</si>
  <si>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</si>
  <si>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</si>
  <si>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</si>
  <si>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</si>
  <si>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</si>
  <si>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</si>
  <si>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</si>
  <si>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</si>
  <si>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</si>
  <si>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</si>
  <si>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</si>
  <si>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</si>
  <si>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</si>
  <si>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</si>
  <si>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</si>
  <si>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</si>
  <si>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</si>
  <si>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</si>
  <si>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</si>
  <si>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</si>
  <si>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</si>
  <si>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</si>
  <si>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</si>
  <si>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</si>
  <si>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</si>
  <si>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</si>
  <si>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</si>
  <si>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</si>
  <si>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</si>
  <si>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</si>
  <si>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</si>
  <si>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</si>
  <si>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</si>
  <si>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</si>
  <si>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</si>
  <si>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</si>
  <si>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</si>
  <si>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</si>
  <si>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</si>
  <si>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</si>
  <si>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</si>
  <si>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</si>
  <si>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</si>
  <si>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</si>
  <si>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</si>
  <si>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</si>
  <si>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</si>
  <si>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</si>
  <si>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</si>
  <si>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</si>
  <si>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</si>
  <si>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</si>
  <si>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</si>
  <si>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</si>
  <si>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</si>
  <si>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</si>
  <si>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</si>
  <si>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</si>
  <si>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</si>
  <si>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</si>
  <si>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</si>
  <si>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</si>
  <si>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</si>
  <si>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</si>
  <si>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</si>
  <si>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</si>
  <si>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</si>
  <si>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</si>
  <si>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</si>
  <si>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</si>
  <si>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</si>
  <si>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</si>
  <si>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</si>
  <si>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</si>
  <si>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</si>
  <si>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</si>
  <si>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</si>
  <si>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</si>
  <si>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</si>
  <si>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</si>
  <si>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</si>
  <si>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</si>
  <si>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</si>
  <si>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</si>
  <si>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</si>
  <si>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</si>
  <si>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</si>
  <si>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</si>
  <si>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</si>
  <si>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</si>
  <si>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</si>
  <si>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</si>
  <si>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</si>
  <si>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</si>
  <si>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</si>
  <si>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</si>
  <si>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</si>
  <si>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</si>
  <si>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</si>
  <si>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</si>
  <si>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</si>
  <si>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</si>
  <si>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</si>
  <si>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</si>
  <si>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</si>
  <si>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</si>
  <si>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</si>
  <si>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</si>
  <si>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</si>
  <si>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</si>
  <si>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</si>
  <si>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</si>
  <si>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</si>
  <si>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</si>
  <si>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</si>
  <si>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</si>
  <si>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</si>
  <si>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</si>
  <si>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</si>
  <si>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</si>
  <si>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</si>
  <si>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</si>
  <si>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</si>
  <si>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</si>
  <si>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</si>
  <si>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</si>
  <si>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</si>
  <si>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</si>
  <si>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</si>
  <si>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</si>
  <si>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</si>
  <si>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</si>
  <si>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</si>
  <si>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</si>
  <si>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</si>
  <si>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</si>
  <si>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</si>
  <si>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</si>
  <si>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</si>
  <si>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</si>
  <si>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</si>
  <si>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</si>
  <si>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</si>
  <si>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</si>
  <si>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</si>
  <si>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</si>
  <si>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</si>
  <si>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</si>
  <si>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</si>
  <si>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</si>
  <si>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</si>
  <si>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</si>
  <si>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</si>
  <si>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</si>
  <si>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</si>
  <si>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</si>
  <si>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</si>
  <si>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</si>
  <si>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</si>
  <si>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</si>
  <si>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</si>
  <si>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</si>
  <si>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</si>
  <si>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</si>
  <si>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</si>
  <si>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</si>
  <si>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</si>
  <si>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</si>
  <si>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</si>
  <si>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</si>
  <si>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</si>
  <si>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</si>
  <si>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</si>
  <si>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</si>
  <si>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</si>
  <si>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</si>
  <si>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</si>
  <si>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</si>
  <si>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</si>
  <si>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</si>
  <si>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</si>
  <si>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</si>
  <si>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</si>
  <si>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</si>
  <si>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</si>
  <si>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</si>
  <si>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</si>
  <si>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</si>
  <si>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</si>
  <si>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</si>
  <si>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</si>
  <si>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</si>
  <si>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</si>
  <si>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</si>
  <si>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</si>
  <si>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</si>
  <si>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</si>
  <si>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</si>
  <si>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</si>
  <si>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</si>
  <si>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</si>
  <si>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</si>
  <si>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</si>
  <si>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</si>
  <si>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</si>
  <si>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</si>
  <si>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</si>
  <si>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</si>
  <si>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</si>
  <si>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</si>
  <si>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</si>
  <si>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</si>
  <si>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</si>
  <si>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</si>
  <si>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</si>
  <si>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</si>
  <si>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</si>
  <si>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</si>
  <si>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</si>
  <si>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</si>
  <si>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</si>
  <si>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</si>
  <si>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</si>
  <si>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</si>
  <si>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</si>
  <si>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</si>
  <si>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</si>
  <si>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</si>
  <si>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</si>
  <si>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</si>
  <si>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</si>
  <si>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</si>
  <si>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</si>
  <si>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</si>
  <si>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</si>
  <si>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</si>
  <si>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</si>
  <si>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</si>
  <si>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</si>
  <si>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</si>
  <si>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</si>
  <si>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</si>
  <si>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</si>
  <si>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</si>
  <si>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</si>
  <si>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</si>
  <si>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</si>
  <si>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</si>
  <si>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</si>
  <si>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</si>
  <si>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</si>
  <si>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</si>
  <si>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</si>
  <si>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</si>
  <si>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</si>
  <si>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</si>
  <si>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</si>
  <si>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</si>
  <si>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</si>
  <si>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</si>
  <si>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</si>
  <si>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</si>
  <si>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</si>
  <si>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</si>
  <si>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</si>
  <si>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</si>
  <si>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</si>
  <si>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</si>
  <si>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</si>
  <si>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</si>
  <si>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</si>
  <si>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</si>
  <si>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</si>
  <si>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</si>
  <si>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</si>
  <si>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</si>
  <si>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</si>
  <si>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</si>
  <si>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</si>
  <si>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</si>
  <si>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</si>
  <si>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</si>
  <si>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</si>
  <si>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</si>
  <si>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</si>
  <si>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</si>
  <si>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</si>
  <si>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</si>
  <si>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</si>
  <si>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</si>
  <si>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</si>
  <si>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</si>
  <si>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</si>
  <si>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</si>
  <si>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</si>
  <si>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</si>
  <si>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</si>
  <si>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</si>
  <si>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</si>
  <si>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</si>
  <si>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</si>
  <si>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</si>
  <si>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</si>
  <si>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</si>
  <si>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</si>
  <si>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</si>
  <si>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</si>
  <si>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</si>
  <si>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</si>
  <si>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</si>
  <si>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</si>
  <si>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</si>
  <si>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</si>
  <si>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</si>
  <si>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</si>
  <si>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</si>
  <si>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</si>
  <si>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</si>
  <si>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</si>
  <si>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</si>
  <si>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</si>
  <si>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</si>
  <si>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</si>
  <si>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</si>
  <si>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</si>
  <si>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</si>
  <si>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</si>
  <si>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</si>
  <si>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</si>
  <si>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</si>
  <si>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</si>
  <si>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</si>
  <si>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</si>
  <si>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</si>
  <si>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</si>
  <si>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</si>
  <si>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</si>
  <si>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</si>
  <si>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</si>
  <si>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</si>
  <si>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</si>
  <si>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</si>
  <si>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</si>
  <si>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</si>
  <si>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</si>
  <si>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</si>
  <si>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</si>
  <si>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</si>
  <si>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</si>
  <si>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</si>
  <si>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</si>
  <si>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</si>
  <si>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</si>
  <si>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</si>
  <si>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</si>
  <si>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</si>
  <si>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</si>
  <si>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</si>
  <si>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</si>
  <si>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</si>
  <si>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</si>
  <si>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</si>
  <si>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</si>
  <si>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</si>
  <si>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</si>
  <si>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</si>
  <si>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</si>
  <si>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</si>
  <si>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</si>
  <si>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</si>
  <si>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</si>
  <si>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</si>
  <si>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</si>
  <si>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</si>
  <si>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</si>
  <si>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</si>
  <si>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</si>
  <si>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</si>
  <si>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</si>
  <si>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</si>
  <si>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</si>
  <si>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</si>
  <si>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</si>
  <si>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</si>
  <si>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</si>
  <si>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</si>
  <si>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</si>
  <si>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</si>
  <si>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</si>
  <si>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</si>
  <si>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</si>
  <si>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</si>
  <si>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</si>
  <si>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</si>
  <si>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</si>
  <si>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</si>
  <si>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</si>
  <si>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</si>
  <si>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</si>
  <si>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</si>
  <si>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</si>
  <si>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</si>
  <si>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</si>
  <si>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</si>
  <si>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</si>
  <si>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</si>
  <si>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</si>
  <si>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</si>
  <si>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</si>
  <si>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</si>
  <si>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</si>
  <si>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</si>
  <si>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</si>
  <si>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</si>
  <si>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</si>
  <si>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</si>
  <si>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</si>
  <si>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</si>
  <si>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</si>
  <si>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</si>
  <si>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</si>
  <si>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</si>
  <si>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</si>
  <si>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</si>
  <si>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</si>
  <si>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</si>
  <si>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</si>
  <si>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</si>
  <si>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</si>
  <si>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</si>
  <si>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</si>
  <si>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</si>
  <si>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</si>
  <si>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</si>
  <si>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</si>
  <si>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</si>
  <si>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</si>
  <si>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</si>
  <si>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</si>
  <si>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</si>
  <si>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</si>
  <si>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</si>
  <si>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</si>
  <si>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</si>
  <si>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</si>
  <si>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</si>
  <si>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</si>
  <si>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</si>
  <si>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</si>
  <si>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</si>
  <si>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</si>
  <si>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</si>
  <si>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</si>
  <si>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</si>
  <si>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</si>
  <si>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</si>
  <si>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</si>
  <si>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</si>
  <si>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</si>
  <si>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</si>
  <si>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</si>
  <si>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</si>
  <si>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</si>
  <si>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</si>
  <si>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</si>
  <si>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</si>
  <si>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</si>
  <si>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</si>
  <si>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</si>
  <si>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</si>
  <si>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</si>
  <si>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</si>
  <si>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</si>
  <si>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</si>
  <si>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</si>
  <si>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</si>
  <si>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</si>
  <si>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</si>
  <si>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</si>
  <si>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</si>
  <si>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</si>
  <si>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</si>
  <si>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</si>
  <si>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</si>
  <si>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</si>
  <si>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</si>
  <si>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</si>
  <si>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</si>
  <si>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</si>
  <si>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</si>
  <si>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</si>
  <si>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</si>
  <si>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</si>
  <si>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</si>
  <si>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</si>
  <si>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</si>
  <si>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</si>
  <si>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</si>
  <si>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</si>
  <si>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</si>
  <si>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</si>
  <si>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</si>
  <si>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</si>
  <si>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</si>
  <si>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</si>
  <si>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</si>
  <si>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</si>
  <si>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</si>
  <si>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</si>
  <si>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</si>
  <si>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</si>
  <si>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</si>
  <si>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</si>
  <si>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</si>
  <si>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</si>
  <si>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</si>
  <si>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</si>
  <si>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</si>
  <si>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</si>
  <si>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</si>
  <si>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</si>
  <si>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</si>
  <si>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</si>
  <si>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</si>
  <si>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</si>
  <si>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</si>
  <si>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</si>
  <si>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</si>
  <si>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</si>
  <si>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</si>
  <si>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</si>
  <si>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</si>
  <si>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</si>
  <si>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</si>
  <si>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</si>
  <si>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</si>
  <si>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</si>
  <si>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</si>
  <si>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</si>
  <si>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</si>
  <si>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</si>
  <si>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</si>
  <si>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</si>
  <si>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</si>
  <si>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</si>
  <si>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</si>
  <si>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</si>
  <si>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</si>
  <si>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</si>
  <si>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</si>
  <si>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</si>
  <si>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</si>
  <si>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</si>
  <si>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</si>
  <si>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</si>
  <si>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</si>
  <si>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</si>
  <si>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</si>
  <si>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</si>
  <si>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</si>
  <si>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</si>
  <si>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</si>
  <si>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</si>
  <si>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</si>
  <si>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</si>
  <si>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</si>
  <si>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</si>
  <si>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</si>
  <si>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</si>
  <si>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</si>
  <si>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</si>
  <si>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</si>
  <si>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</si>
  <si>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</si>
  <si>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</si>
  <si>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</si>
  <si>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</si>
  <si>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</si>
  <si>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</si>
  <si>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</si>
  <si>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</si>
  <si>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</si>
  <si>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</si>
  <si>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</si>
  <si>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</si>
  <si>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</si>
  <si>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</si>
  <si>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</si>
  <si>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</si>
  <si>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</si>
  <si>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</si>
  <si>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</si>
  <si>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</si>
  <si>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</si>
  <si>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</si>
  <si>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</si>
  <si>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</si>
  <si>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</si>
  <si>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</si>
  <si>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</si>
  <si>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</si>
  <si>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</si>
  <si>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</si>
  <si>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</si>
  <si>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</si>
  <si>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</si>
  <si>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</si>
  <si>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</si>
  <si>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</si>
  <si>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</si>
  <si>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</si>
  <si>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</si>
  <si>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</si>
  <si>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</si>
  <si>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</si>
  <si>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</si>
  <si>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</si>
  <si>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</si>
  <si>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</si>
  <si>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</si>
  <si>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</si>
  <si>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</si>
  <si>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</si>
  <si>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</si>
  <si>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</si>
  <si>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</si>
  <si>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</si>
  <si>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</si>
  <si>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</si>
  <si>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</si>
  <si>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</si>
  <si>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</si>
  <si>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</si>
  <si>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</si>
  <si>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</si>
  <si>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</si>
  <si>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</si>
  <si>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</si>
  <si>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</si>
  <si>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</si>
  <si>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</si>
  <si>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</si>
  <si>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</si>
  <si>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</si>
  <si>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</si>
  <si>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</si>
  <si>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</si>
  <si>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</si>
  <si>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</si>
  <si>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</si>
  <si>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</si>
  <si>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</si>
  <si>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</si>
  <si>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</si>
  <si>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</si>
  <si>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</si>
  <si>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</si>
  <si>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</si>
  <si>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</si>
  <si>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</si>
  <si>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</si>
  <si>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</si>
  <si>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</si>
  <si>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</si>
  <si>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</si>
  <si>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</si>
  <si>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</si>
  <si>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</si>
  <si>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</si>
  <si>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</si>
  <si>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</si>
  <si>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</si>
  <si>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</si>
  <si>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</si>
  <si>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</si>
  <si>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</si>
  <si>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</si>
  <si>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</si>
  <si>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</si>
  <si>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</si>
  <si>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</si>
  <si>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</si>
  <si>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</si>
  <si>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</si>
  <si>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</si>
  <si>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</si>
  <si>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</si>
  <si>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</si>
  <si>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</si>
  <si>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</si>
  <si>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</si>
  <si>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</si>
  <si>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</si>
  <si>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</si>
  <si>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</si>
  <si>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</si>
  <si>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</si>
  <si>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</si>
  <si>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</si>
  <si>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</si>
  <si>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</si>
  <si>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</si>
  <si>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</si>
  <si>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</si>
  <si>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</si>
  <si>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</si>
  <si>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</si>
  <si>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</si>
  <si>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</si>
  <si>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</si>
  <si>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</si>
  <si>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</si>
  <si>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</si>
  <si>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</si>
  <si>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</si>
  <si>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</si>
  <si>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</si>
  <si>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</si>
  <si>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</si>
  <si>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</si>
  <si>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</si>
  <si>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</si>
  <si>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</si>
  <si>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</si>
  <si>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</si>
  <si>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</si>
  <si>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</si>
  <si>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</si>
  <si>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</si>
  <si>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</si>
  <si>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</si>
  <si>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</si>
  <si>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</si>
  <si>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</si>
  <si>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</si>
  <si>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</si>
  <si>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</si>
  <si>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</si>
  <si>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</si>
  <si>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</si>
  <si>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</si>
  <si>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</si>
  <si>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</si>
  <si>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</si>
  <si>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</si>
  <si>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</si>
  <si>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</si>
  <si>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</si>
  <si>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</si>
  <si>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</si>
  <si>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</si>
  <si>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</si>
  <si>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</si>
  <si>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</si>
  <si>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</si>
  <si>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</si>
  <si>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</si>
  <si>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</si>
  <si>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</si>
  <si>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</si>
  <si>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</si>
  <si>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</si>
  <si>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</si>
  <si>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</si>
  <si>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</si>
  <si>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</si>
  <si>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</si>
  <si>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</si>
  <si>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</si>
  <si>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</si>
  <si>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</si>
  <si>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</si>
  <si>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</si>
  <si>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</si>
  <si>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</si>
  <si>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</si>
  <si>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</si>
  <si>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</si>
  <si>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</si>
  <si>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</si>
  <si>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</si>
  <si>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</si>
  <si>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</si>
  <si>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</si>
  <si>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</si>
  <si>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</si>
  <si>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</si>
  <si>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</si>
  <si>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</si>
  <si>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</si>
  <si>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</si>
  <si>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</si>
  <si>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</si>
  <si>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</si>
  <si>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</si>
  <si>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</si>
  <si>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</si>
  <si>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</si>
  <si>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</si>
  <si>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</si>
  <si>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</si>
  <si>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</si>
  <si>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</si>
  <si>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</si>
  <si>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</si>
  <si>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</si>
  <si>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</si>
  <si>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</si>
  <si>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</si>
  <si>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</si>
  <si>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</si>
  <si>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</si>
  <si>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</si>
  <si>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</si>
  <si>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</si>
  <si>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</si>
  <si>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</si>
  <si>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</si>
  <si>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</si>
  <si>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</si>
  <si>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</si>
  <si>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</si>
  <si>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</si>
  <si>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</si>
  <si>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</si>
  <si>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</si>
  <si>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</si>
  <si>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</si>
  <si>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</si>
  <si>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</si>
  <si>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</si>
  <si>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</si>
  <si>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</si>
  <si>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</si>
  <si>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</si>
  <si>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</si>
  <si>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</si>
  <si>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</si>
  <si>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</si>
  <si>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</si>
  <si>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</si>
  <si>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</si>
  <si>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</si>
  <si>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</si>
  <si>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</si>
  <si>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</si>
  <si>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</si>
  <si>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</si>
  <si>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</si>
  <si>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</si>
  <si>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</si>
  <si>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</si>
  <si>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</si>
  <si>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</si>
  <si>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</si>
  <si>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</si>
  <si>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</si>
  <si>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</si>
  <si>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</si>
  <si>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</si>
  <si>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</si>
  <si>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</si>
  <si>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</si>
  <si>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</si>
  <si>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</si>
  <si>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</si>
  <si>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</si>
  <si>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</si>
  <si>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</si>
  <si>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</si>
  <si>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</si>
  <si>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</si>
  <si>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</si>
  <si>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</si>
  <si>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</si>
  <si>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</si>
  <si>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</si>
  <si>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</si>
  <si>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</si>
  <si>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</si>
  <si>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</si>
  <si>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</si>
  <si>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</si>
  <si>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</si>
  <si>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</si>
  <si>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</si>
  <si>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</si>
  <si>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</si>
  <si>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</si>
  <si>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</si>
  <si>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</si>
  <si>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</si>
  <si>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</si>
  <si>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</si>
  <si>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</si>
  <si>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</si>
  <si>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</si>
  <si>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</si>
  <si>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</si>
  <si>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</si>
  <si>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</si>
  <si>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</si>
  <si>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</si>
  <si>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</si>
  <si>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</si>
  <si>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</si>
  <si>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</si>
  <si>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</si>
  <si>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</si>
  <si>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</si>
  <si>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</si>
  <si>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</si>
  <si>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</si>
  <si>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</si>
  <si>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</si>
  <si>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</si>
  <si>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</si>
  <si>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</si>
  <si>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</si>
  <si>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</si>
  <si>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</si>
  <si>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</si>
  <si>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</si>
  <si>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</si>
  <si>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</si>
  <si>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</si>
  <si>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</si>
  <si>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</si>
  <si>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</si>
  <si>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</si>
  <si>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</si>
  <si>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</si>
  <si>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</si>
  <si>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</si>
  <si>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</si>
  <si>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</si>
  <si>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</si>
  <si>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</si>
  <si>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</si>
  <si>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</si>
  <si>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</si>
  <si>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</si>
  <si>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</si>
  <si>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</si>
  <si>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</si>
  <si>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</si>
  <si>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</si>
  <si>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</si>
  <si>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</si>
  <si>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</si>
  <si>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</si>
  <si>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</si>
  <si>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</si>
  <si>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</si>
  <si>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</si>
  <si>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</si>
  <si>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</si>
  <si>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</si>
  <si>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</si>
  <si>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</si>
  <si>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</si>
  <si>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</si>
  <si>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</si>
  <si>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</si>
  <si>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</si>
  <si>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</si>
  <si>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</si>
  <si>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</si>
  <si>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</si>
  <si>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</si>
  <si>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</si>
  <si>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</si>
  <si>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</si>
  <si>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</si>
  <si>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</si>
  <si>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</si>
  <si>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</si>
  <si>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</si>
  <si>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</si>
  <si>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</si>
  <si>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</si>
  <si>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</si>
  <si>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</si>
  <si>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</si>
  <si>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</si>
  <si>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</si>
  <si>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</si>
  <si>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</si>
  <si>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</si>
  <si>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</si>
  <si>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</si>
  <si>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</si>
  <si>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</si>
  <si>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</si>
  <si>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</si>
  <si>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</si>
  <si>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</si>
  <si>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</si>
  <si>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</si>
  <si>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</si>
  <si>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</si>
  <si>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</si>
  <si>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</si>
  <si>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</si>
  <si>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</si>
  <si>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</si>
  <si>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</si>
  <si>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</si>
  <si>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</si>
  <si>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</si>
  <si>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</si>
  <si>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</si>
  <si>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</si>
  <si>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</si>
  <si>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</si>
  <si>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</si>
  <si>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</si>
  <si>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</si>
  <si>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</si>
  <si>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</si>
  <si>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</si>
  <si>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</si>
  <si>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</si>
  <si>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</si>
  <si>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</si>
  <si>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</si>
  <si>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</si>
  <si>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</si>
  <si>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</si>
  <si>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</si>
  <si>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</si>
  <si>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</si>
  <si>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</si>
  <si>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</si>
  <si>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</si>
  <si>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</si>
  <si>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</si>
  <si>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</si>
  <si>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</si>
  <si>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</si>
  <si>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</si>
  <si>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</si>
  <si>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</si>
  <si>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</si>
  <si>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</si>
  <si>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</si>
  <si>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</si>
  <si>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</si>
  <si>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</si>
  <si>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</si>
  <si>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</si>
  <si>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</si>
  <si>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</si>
  <si>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</si>
  <si>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</si>
  <si>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</si>
  <si>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</si>
  <si>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</si>
  <si>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</si>
  <si>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</si>
  <si>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</si>
  <si>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</si>
  <si>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</si>
  <si>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</si>
  <si>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</si>
  <si>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</si>
  <si>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</si>
  <si>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</si>
  <si>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</si>
  <si>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</si>
  <si>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</si>
  <si>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</si>
  <si>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</si>
  <si>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</si>
  <si>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</si>
  <si>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</si>
  <si>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</si>
  <si>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</si>
  <si>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</si>
  <si>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</si>
  <si>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</si>
  <si>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</si>
  <si>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</si>
  <si>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</si>
  <si>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</si>
  <si>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</si>
  <si>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</si>
  <si>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</si>
  <si>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</si>
  <si>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</si>
  <si>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</si>
  <si>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</si>
  <si>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</si>
  <si>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</si>
  <si>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</si>
  <si>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</si>
  <si>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</si>
  <si>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</si>
  <si>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</si>
  <si>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</si>
  <si>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</si>
  <si>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</si>
  <si>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</si>
  <si>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</si>
  <si>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</si>
  <si>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</si>
  <si>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</si>
  <si>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</si>
  <si>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</si>
  <si>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</si>
  <si>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</si>
  <si>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</si>
  <si>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</si>
  <si>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</si>
  <si>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</si>
  <si>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</si>
  <si>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</si>
  <si>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</si>
  <si>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</si>
  <si>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</si>
  <si>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</si>
  <si>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</si>
  <si>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</si>
  <si>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</si>
  <si>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</si>
  <si>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</si>
  <si>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</si>
  <si>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</si>
  <si>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</si>
  <si>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</si>
  <si>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</si>
  <si>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</si>
  <si>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</si>
  <si>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</si>
  <si>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</si>
  <si>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</si>
  <si>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</si>
  <si>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</si>
  <si>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</si>
  <si>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</si>
  <si>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</si>
  <si>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</si>
  <si>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</si>
  <si>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</si>
  <si>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</si>
  <si>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</si>
  <si>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</si>
  <si>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</si>
  <si>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</si>
  <si>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</si>
  <si>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</si>
  <si>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</si>
  <si>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</si>
  <si>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</si>
  <si>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</si>
  <si>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</si>
  <si>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</si>
  <si>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</si>
  <si>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</si>
  <si>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</si>
  <si>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</si>
  <si>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</si>
  <si>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</si>
  <si>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</si>
  <si>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</si>
  <si>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</si>
  <si>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</si>
  <si>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</si>
  <si>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</si>
  <si>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</si>
  <si>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</si>
  <si>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</si>
  <si>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</si>
  <si>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</si>
  <si>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</si>
  <si>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</si>
  <si>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</si>
  <si>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</si>
  <si>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</si>
  <si>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</si>
  <si>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</si>
  <si>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</si>
  <si>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</si>
  <si>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</si>
  <si>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</si>
  <si>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</si>
  <si>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</si>
  <si>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</si>
  <si>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</si>
  <si>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</si>
  <si>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</si>
  <si>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</si>
  <si>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</si>
  <si>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</si>
  <si>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</si>
  <si>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</si>
  <si>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</si>
  <si>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</si>
  <si>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</si>
  <si>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</si>
  <si>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</si>
  <si>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</si>
  <si>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</si>
  <si>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</si>
  <si>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</si>
  <si>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</si>
  <si>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</si>
  <si>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</si>
  <si>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</si>
  <si>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</si>
  <si>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</si>
  <si>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</si>
  <si>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</si>
  <si>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</si>
  <si>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</si>
  <si>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</si>
  <si>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</si>
  <si>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</si>
  <si>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</si>
  <si>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</si>
  <si>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</si>
  <si>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</si>
  <si>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</si>
  <si>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</si>
  <si>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</si>
  <si>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</si>
  <si>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</si>
  <si>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</si>
  <si>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</si>
  <si>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</si>
  <si>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</si>
  <si>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</si>
  <si>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</si>
  <si>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</si>
  <si>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</si>
  <si>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</si>
  <si>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</si>
  <si>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</si>
  <si>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</si>
  <si>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</si>
  <si>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</si>
  <si>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</si>
  <si>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</si>
  <si>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</si>
  <si>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</si>
  <si>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</si>
  <si>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</si>
  <si>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</si>
  <si>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</si>
  <si>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</si>
  <si>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</si>
  <si>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</si>
  <si>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</si>
  <si>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</si>
  <si>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</si>
  <si>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</si>
  <si>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</si>
  <si>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</si>
  <si>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</si>
  <si>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</si>
  <si>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</si>
  <si>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</si>
  <si>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</si>
  <si>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</si>
  <si>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</si>
  <si>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</si>
  <si>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</si>
  <si>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</si>
  <si>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</si>
  <si>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</si>
  <si>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</si>
  <si>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</si>
  <si>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</si>
  <si>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</si>
  <si>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</si>
  <si>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</si>
  <si>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</si>
  <si>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</si>
  <si>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</si>
  <si>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</si>
  <si>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</si>
  <si>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</si>
  <si>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</si>
  <si>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</si>
  <si>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</si>
  <si>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</si>
  <si>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</si>
  <si>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</si>
  <si>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</si>
  <si>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</si>
  <si>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</si>
  <si>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</si>
  <si>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</si>
  <si>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</si>
  <si>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</si>
  <si>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</si>
  <si>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</si>
  <si>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</si>
  <si>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</si>
  <si>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</si>
  <si>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</si>
  <si>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</si>
  <si>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</si>
  <si>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</si>
  <si>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</si>
  <si>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</si>
  <si>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</si>
  <si>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</si>
  <si>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</si>
  <si>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</si>
  <si>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</si>
  <si>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</si>
  <si>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</si>
  <si>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</si>
  <si>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</si>
  <si>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</si>
  <si>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</si>
  <si>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</si>
  <si>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</si>
  <si>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</si>
  <si>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</si>
  <si>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</si>
  <si>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</si>
  <si>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</si>
  <si>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</si>
  <si>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</si>
  <si>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</si>
  <si>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</si>
  <si>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</si>
  <si>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</si>
  <si>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</si>
  <si>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</si>
  <si>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</si>
  <si>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</si>
  <si>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</si>
  <si>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</si>
  <si>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</si>
  <si>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</si>
  <si>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</si>
  <si>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</si>
  <si>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</si>
  <si>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</si>
  <si>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</si>
  <si>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</si>
  <si>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</si>
  <si>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</si>
  <si>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</si>
  <si>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</si>
  <si>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</si>
  <si>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</si>
  <si>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</si>
  <si>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</si>
  <si>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</si>
  <si>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</si>
  <si>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</si>
  <si>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</si>
  <si>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</si>
  <si>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</si>
  <si>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</si>
  <si>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</si>
  <si>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</si>
  <si>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</si>
  <si>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</si>
  <si>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</si>
  <si>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</si>
  <si>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</si>
  <si>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</si>
  <si>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</si>
  <si>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</si>
  <si>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</si>
  <si>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</si>
  <si>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</si>
  <si>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</si>
  <si>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</si>
  <si>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</si>
  <si>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</si>
  <si>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</si>
  <si>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</si>
  <si>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</si>
  <si>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</si>
  <si>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</si>
  <si>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</si>
  <si>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</si>
  <si>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</si>
  <si>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</si>
  <si>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</si>
  <si>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</si>
  <si>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</si>
  <si>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</si>
  <si>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</si>
  <si>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</si>
  <si>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</si>
  <si>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</si>
  <si>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</si>
  <si>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</si>
  <si>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</si>
  <si>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</si>
  <si>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</si>
  <si>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</si>
  <si>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</si>
  <si>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</si>
  <si>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</si>
  <si>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</si>
  <si>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</si>
  <si>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</si>
  <si>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</si>
  <si>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</si>
  <si>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</si>
  <si>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</si>
  <si>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</si>
  <si>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</si>
  <si>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</si>
  <si>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</si>
  <si>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</si>
  <si>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</si>
  <si>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</si>
  <si>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</si>
  <si>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</si>
  <si>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</si>
  <si>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</si>
  <si>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</si>
  <si>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</si>
  <si>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</si>
  <si>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</si>
  <si>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</si>
  <si>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</si>
  <si>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</si>
  <si>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</si>
  <si>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</si>
  <si>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</si>
  <si>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</si>
  <si>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</si>
  <si>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</si>
  <si>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</si>
  <si>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</si>
  <si>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</si>
  <si>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</si>
  <si>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</si>
  <si>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</si>
  <si>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</si>
  <si>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</si>
  <si>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</si>
  <si>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</si>
  <si>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</si>
  <si>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</si>
  <si>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</si>
  <si>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</si>
  <si>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</si>
  <si>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</si>
  <si>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</si>
  <si>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</si>
  <si>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</si>
  <si>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</si>
  <si>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</si>
  <si>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</si>
  <si>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</si>
  <si>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</si>
  <si>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</si>
  <si>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</si>
  <si>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</si>
  <si>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</si>
  <si>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</si>
  <si>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</si>
  <si>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</si>
  <si>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</si>
  <si>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</si>
  <si>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</si>
  <si>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</si>
  <si>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</si>
  <si>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</si>
  <si>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</si>
  <si>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</si>
  <si>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</si>
  <si>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</si>
  <si>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</si>
  <si>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</si>
  <si>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</si>
  <si>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</si>
  <si>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</si>
  <si>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</si>
  <si>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</si>
  <si>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</si>
  <si>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</si>
  <si>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</si>
  <si>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</si>
  <si>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</si>
  <si>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</si>
  <si>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</si>
  <si>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</si>
  <si>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</si>
  <si>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</si>
  <si>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</si>
  <si>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</si>
  <si>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</si>
  <si>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</si>
  <si>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</si>
  <si>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</si>
  <si>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</si>
  <si>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</si>
  <si>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</si>
  <si>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</si>
  <si>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</si>
  <si>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</si>
  <si>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</si>
  <si>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</si>
  <si>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</si>
  <si>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</si>
  <si>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</si>
  <si>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</si>
  <si>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</si>
  <si>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</si>
  <si>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</si>
  <si>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</si>
  <si>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</si>
  <si>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</si>
  <si>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</si>
  <si>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</si>
  <si>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</si>
  <si>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</si>
  <si>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</si>
  <si>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</si>
  <si>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</si>
  <si>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</si>
  <si>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</si>
  <si>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</si>
  <si>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</si>
  <si>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</si>
  <si>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</si>
  <si>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</si>
  <si>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</si>
  <si>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</si>
  <si>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</si>
  <si>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</si>
  <si>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</si>
  <si>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</si>
  <si>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</si>
  <si>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</si>
  <si>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</si>
  <si>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</si>
  <si>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</si>
  <si>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</si>
  <si>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</si>
  <si>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</si>
  <si>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</si>
  <si>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</si>
  <si>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</si>
  <si>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</si>
  <si>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</si>
  <si>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</si>
  <si>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</si>
  <si>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</si>
  <si>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</si>
  <si>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</si>
  <si>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</si>
  <si>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</si>
  <si>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</si>
  <si>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</si>
  <si>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</si>
  <si>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</si>
  <si>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</si>
  <si>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</si>
  <si>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</si>
  <si>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</si>
  <si>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</si>
  <si>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</si>
  <si>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</si>
  <si>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</si>
  <si>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</si>
  <si>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</si>
  <si>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</si>
  <si>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</si>
  <si>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</si>
  <si>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</si>
  <si>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</si>
  <si>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</si>
  <si>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</si>
  <si>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</si>
  <si>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</si>
  <si>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</si>
  <si>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</si>
  <si>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</si>
  <si>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</si>
  <si>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</si>
  <si>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</si>
  <si>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</si>
  <si>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</si>
  <si>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</si>
  <si>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</si>
  <si>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</si>
  <si>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</si>
  <si>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</si>
  <si>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</si>
  <si>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</si>
  <si>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</si>
  <si>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</si>
  <si>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</si>
  <si>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</si>
  <si>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</si>
  <si>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</si>
  <si>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</si>
  <si>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</si>
  <si>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</si>
  <si>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</si>
  <si>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</si>
  <si>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</si>
  <si>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</si>
  <si>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</si>
  <si>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</si>
  <si>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</si>
  <si>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</si>
  <si>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</si>
  <si>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</si>
  <si>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</si>
  <si>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</si>
  <si>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</si>
  <si>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</si>
  <si>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</si>
  <si>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</si>
  <si>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</si>
  <si>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</si>
  <si>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</si>
  <si>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</si>
  <si>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</si>
  <si>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</si>
  <si>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</si>
  <si>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</si>
  <si>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</si>
  <si>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</si>
  <si>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</si>
  <si>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</si>
  <si>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</si>
  <si>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</si>
  <si>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</si>
  <si>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</si>
  <si>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</si>
  <si>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</si>
  <si>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</si>
  <si>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</si>
  <si>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</si>
  <si>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</si>
  <si>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</si>
  <si>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</si>
  <si>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</si>
  <si>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</si>
  <si>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</si>
  <si>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</si>
  <si>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</si>
  <si>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</si>
  <si>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</si>
  <si>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</si>
  <si>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</si>
  <si>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</si>
  <si>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</si>
  <si>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</si>
  <si>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</si>
  <si>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</si>
  <si>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</si>
  <si>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</si>
  <si>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</si>
  <si>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</si>
  <si>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</si>
  <si>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</si>
  <si>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</si>
  <si>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</si>
  <si>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</si>
  <si>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</si>
  <si>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</si>
  <si>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</si>
  <si>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</si>
  <si>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</si>
  <si>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</si>
  <si>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</si>
  <si>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</si>
  <si>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</si>
  <si>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</si>
  <si>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</si>
  <si>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</si>
  <si>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</si>
  <si>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</si>
  <si>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</si>
  <si>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</si>
  <si>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</si>
  <si>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</si>
  <si>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</si>
  <si>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</si>
  <si>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</si>
  <si>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</si>
  <si>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</si>
  <si>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</si>
  <si>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</si>
  <si>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</si>
  <si>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</si>
  <si>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</si>
  <si>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</si>
  <si>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</si>
  <si>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</si>
  <si>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</si>
  <si>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</si>
  <si>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</si>
  <si>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</si>
  <si>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</si>
  <si>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</si>
  <si>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</si>
  <si>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</si>
  <si>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</si>
  <si>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</si>
  <si>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</si>
  <si>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</si>
  <si>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</si>
  <si>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</si>
  <si>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</si>
  <si>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</si>
  <si>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</si>
  <si>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</si>
  <si>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</si>
  <si>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</si>
  <si>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</si>
  <si>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</si>
  <si>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</si>
  <si>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</si>
  <si>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</si>
  <si>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</si>
  <si>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</si>
  <si>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</si>
  <si>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</si>
  <si>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</si>
  <si>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</si>
  <si>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</si>
  <si>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</si>
  <si>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</si>
  <si>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</si>
  <si>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</si>
  <si>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</si>
  <si>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</si>
  <si>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</si>
  <si>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</si>
  <si>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</si>
  <si>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</si>
  <si>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</si>
  <si>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</si>
  <si>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</si>
  <si>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</si>
  <si>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</si>
  <si>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</si>
  <si>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</si>
  <si>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</si>
  <si>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</si>
  <si>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</si>
  <si>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</si>
  <si>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</si>
  <si>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</si>
  <si>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</si>
  <si>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</si>
  <si>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</si>
  <si>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</si>
  <si>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</si>
  <si>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</si>
  <si>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</si>
  <si>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</si>
  <si>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</si>
  <si>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</si>
  <si>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</si>
  <si>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</si>
  <si>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</si>
  <si>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</si>
  <si>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</si>
  <si>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</si>
  <si>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</si>
  <si>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</si>
  <si>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</si>
  <si>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</si>
  <si>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</si>
  <si>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</si>
  <si>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</si>
  <si>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</si>
  <si>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</si>
  <si>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</si>
  <si>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</si>
  <si>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</si>
  <si>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</si>
  <si>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</si>
  <si>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</si>
  <si>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</si>
  <si>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</si>
  <si>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</si>
  <si>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</si>
  <si>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</si>
  <si>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</si>
  <si>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</si>
  <si>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</si>
  <si>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</si>
  <si>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</si>
  <si>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</si>
  <si>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</si>
  <si>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</si>
  <si>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</si>
  <si>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</si>
  <si>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</si>
  <si>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</si>
  <si>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</si>
  <si>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</si>
  <si>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</si>
  <si>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</si>
  <si>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</si>
  <si>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</si>
  <si>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</si>
  <si>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</si>
  <si>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</si>
  <si>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</si>
  <si>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</si>
  <si>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</si>
  <si>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</si>
  <si>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</si>
  <si>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</si>
  <si>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</si>
  <si>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</si>
  <si>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</si>
  <si>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</si>
  <si>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</si>
  <si>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</si>
  <si>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</si>
  <si>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</si>
  <si>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</si>
  <si>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</si>
  <si>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</si>
  <si>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</si>
  <si>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</si>
  <si>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</si>
  <si>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</si>
  <si>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</si>
  <si>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</si>
  <si>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</si>
  <si>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</si>
  <si>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</si>
  <si>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</si>
  <si>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</si>
  <si>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</si>
  <si>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</si>
  <si>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</si>
  <si>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</si>
  <si>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</si>
  <si>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</si>
  <si>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</si>
  <si>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</si>
  <si>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</si>
  <si>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</si>
  <si>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</si>
  <si>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</si>
  <si>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</si>
  <si>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</si>
  <si>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</si>
  <si>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</si>
  <si>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</si>
  <si>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</si>
  <si>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</si>
  <si>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</si>
  <si>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</si>
  <si>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</si>
  <si>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</si>
  <si>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</si>
  <si>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</si>
  <si>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</si>
  <si>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</si>
  <si>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</si>
  <si>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</si>
  <si>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</si>
  <si>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</si>
  <si>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</si>
  <si>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</si>
  <si>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</si>
  <si>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</si>
  <si>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</si>
  <si>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</si>
  <si>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</si>
  <si>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</si>
  <si>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</si>
  <si>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</si>
  <si>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</si>
  <si>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</si>
  <si>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</si>
  <si>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</si>
  <si>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</si>
  <si>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</si>
  <si>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</si>
  <si>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</si>
  <si>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</si>
  <si>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</si>
  <si>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</si>
  <si>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</si>
  <si>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</si>
  <si>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</si>
  <si>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</si>
  <si>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</si>
  <si>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</si>
  <si>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</si>
  <si>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</si>
  <si>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</si>
  <si>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</si>
  <si>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</si>
  <si>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</si>
  <si>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</si>
  <si>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</si>
  <si>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</si>
  <si>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</si>
  <si>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</si>
  <si>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</si>
  <si>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</si>
  <si>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</si>
  <si>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</si>
  <si>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</si>
  <si>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</si>
  <si>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</si>
  <si>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</si>
  <si>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</si>
  <si>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</si>
  <si>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</si>
  <si>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</si>
  <si>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</si>
  <si>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</si>
  <si>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</si>
  <si>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</si>
  <si>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</si>
  <si>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</si>
  <si>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</si>
  <si>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</si>
  <si>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</si>
  <si>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</si>
  <si>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</si>
  <si>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</si>
  <si>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</si>
  <si>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</si>
  <si>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</si>
  <si>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</si>
  <si>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</si>
  <si>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</si>
  <si>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</si>
  <si>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</si>
  <si>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</si>
  <si>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</si>
  <si>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</si>
  <si>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</si>
  <si>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</si>
  <si>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</si>
  <si>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</si>
  <si>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</si>
  <si>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</si>
  <si>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</si>
  <si>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</si>
  <si>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</si>
  <si>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</si>
  <si>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</si>
  <si>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</si>
  <si>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</si>
  <si>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</si>
  <si>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</si>
  <si>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</si>
  <si>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</si>
  <si>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</si>
  <si>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</si>
  <si>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</si>
  <si>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</si>
  <si>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</si>
  <si>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</si>
  <si>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</si>
  <si>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</si>
  <si>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</si>
  <si>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</si>
  <si>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</si>
  <si>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</si>
  <si>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</si>
  <si>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</si>
  <si>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</si>
  <si>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</si>
  <si>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</si>
  <si>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</si>
  <si>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</si>
  <si>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</si>
  <si>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</si>
  <si>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</si>
  <si>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</si>
  <si>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</si>
  <si>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</si>
  <si>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</si>
  <si>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</si>
  <si>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</si>
  <si>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</si>
  <si>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</si>
  <si>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</si>
  <si>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</si>
  <si>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</si>
  <si>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</si>
  <si>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</si>
  <si>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</si>
  <si>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</si>
  <si>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</si>
  <si>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</si>
  <si>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</si>
  <si>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</si>
  <si>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</si>
  <si>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</si>
  <si>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</si>
  <si>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</si>
  <si>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</si>
  <si>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</si>
  <si>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</si>
  <si>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</si>
  <si>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</si>
  <si>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</si>
  <si>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</si>
  <si>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</si>
  <si>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</si>
  <si>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</si>
  <si>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</si>
  <si>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</si>
  <si>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</si>
  <si>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</si>
  <si>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</si>
  <si>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</si>
  <si>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</si>
  <si>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</si>
  <si>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</si>
  <si>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</si>
  <si>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</si>
  <si>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</si>
  <si>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</si>
  <si>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</si>
  <si>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</si>
  <si>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</si>
  <si>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</si>
  <si>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</si>
  <si>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</si>
  <si>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</si>
  <si>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</si>
  <si>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</si>
  <si>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</si>
  <si>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</si>
  <si>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</si>
  <si>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</si>
  <si>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</si>
  <si>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</si>
  <si>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</si>
  <si>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</si>
  <si>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</si>
  <si>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</si>
  <si>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</si>
  <si>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</si>
  <si>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</si>
  <si>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</si>
  <si>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</si>
  <si>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</si>
  <si>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</si>
  <si>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</si>
  <si>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</si>
  <si>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</si>
  <si>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</si>
  <si>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</si>
  <si>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</si>
  <si>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</si>
  <si>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</si>
  <si>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</si>
  <si>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</si>
  <si>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</si>
  <si>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</si>
  <si>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</si>
  <si>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</si>
  <si>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</si>
  <si>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</si>
  <si>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</si>
  <si>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</si>
  <si>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</si>
  <si>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</si>
  <si>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</si>
  <si>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</si>
  <si>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</si>
  <si>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</si>
  <si>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</si>
  <si>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</si>
  <si>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</si>
  <si>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</si>
  <si>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</si>
  <si>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</si>
  <si>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</si>
  <si>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</si>
  <si>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</si>
  <si>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</si>
  <si>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</si>
  <si>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</si>
  <si>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</si>
  <si>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</si>
  <si>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</si>
  <si>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</si>
  <si>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</si>
  <si>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</si>
  <si>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</si>
  <si>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</si>
  <si>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</si>
  <si>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</si>
  <si>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</si>
  <si>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</si>
  <si>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</si>
  <si>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</si>
  <si>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</si>
  <si>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</si>
  <si>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</si>
  <si>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</si>
  <si>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</si>
  <si>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</si>
  <si>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</si>
  <si>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</si>
  <si>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</si>
  <si>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</si>
  <si>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</si>
  <si>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</si>
  <si>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</si>
  <si>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</si>
  <si>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</si>
  <si>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</si>
  <si>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</si>
  <si>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</si>
  <si>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</si>
  <si>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</si>
  <si>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</si>
  <si>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</si>
  <si>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</si>
  <si>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</si>
  <si>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</si>
  <si>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</si>
  <si>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</si>
  <si>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</si>
  <si>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</si>
  <si>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</si>
  <si>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</si>
  <si>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</si>
  <si>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</si>
  <si>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</si>
  <si>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</si>
  <si>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</si>
  <si>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</si>
  <si>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</si>
  <si>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</si>
  <si>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</si>
  <si>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</si>
  <si>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</si>
  <si>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</si>
  <si>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</si>
  <si>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</si>
  <si>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</si>
  <si>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</si>
  <si>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</si>
  <si>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</si>
  <si>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</si>
  <si>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</si>
  <si>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</si>
  <si>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</si>
  <si>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</si>
  <si>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</si>
  <si>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</si>
  <si>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</si>
  <si>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</si>
  <si>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</si>
  <si>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</si>
  <si>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</si>
  <si>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</si>
  <si>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</si>
  <si>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</si>
  <si>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</si>
  <si>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</si>
  <si>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</si>
  <si>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</si>
  <si>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</si>
  <si>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</si>
  <si>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</si>
  <si>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</si>
  <si>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</si>
  <si>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</si>
  <si>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</si>
  <si>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</si>
  <si>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</si>
  <si>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</si>
  <si>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</si>
  <si>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</si>
  <si>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</si>
  <si>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</si>
  <si>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</si>
  <si>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</si>
  <si>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</si>
  <si>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</si>
  <si>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</si>
  <si>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</si>
  <si>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</si>
  <si>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</si>
  <si>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</si>
  <si>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</si>
  <si>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</si>
  <si>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</si>
  <si>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</si>
  <si>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</si>
  <si>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</si>
  <si>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</si>
  <si>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</si>
  <si>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</si>
  <si>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</si>
  <si>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</si>
  <si>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</si>
  <si>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</si>
  <si>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</si>
  <si>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</si>
  <si>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</si>
  <si>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</si>
  <si>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</si>
  <si>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</si>
  <si>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</si>
  <si>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</si>
  <si>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</si>
  <si>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</si>
  <si>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</si>
  <si>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</si>
  <si>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</si>
  <si>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</si>
  <si>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</si>
  <si>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</si>
  <si>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</si>
  <si>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</si>
  <si>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</si>
  <si>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</si>
  <si>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</si>
  <si>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</si>
  <si>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</si>
  <si>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</si>
  <si>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</si>
  <si>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</si>
  <si>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</si>
  <si>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</si>
  <si>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</si>
  <si>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</si>
  <si>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</si>
  <si>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</si>
  <si>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</si>
  <si>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</si>
  <si>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</si>
  <si>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</si>
  <si>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</si>
  <si>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</si>
  <si>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</si>
  <si>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</si>
  <si>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</si>
  <si>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</si>
  <si>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</si>
  <si>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</si>
  <si>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</si>
  <si>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</si>
  <si>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</si>
  <si>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</si>
  <si>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</si>
  <si>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</si>
  <si>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</si>
  <si>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</si>
  <si>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</si>
  <si>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</si>
  <si>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</si>
  <si>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</si>
  <si>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</si>
  <si>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</si>
  <si>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</si>
  <si>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</si>
  <si>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</si>
  <si>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</si>
  <si>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</si>
  <si>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</si>
  <si>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</si>
  <si>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</si>
  <si>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</si>
  <si>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</si>
  <si>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</si>
  <si>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</si>
  <si>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</si>
  <si>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</si>
  <si>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</si>
  <si>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</si>
  <si>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</si>
  <si>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</si>
  <si>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</si>
  <si>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</si>
  <si>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</si>
  <si>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</si>
  <si>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</si>
  <si>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</si>
  <si>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</si>
  <si>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</si>
  <si>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</si>
  <si>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</si>
  <si>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</si>
  <si>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</si>
  <si>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</si>
  <si>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</si>
  <si>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</si>
  <si>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</si>
  <si>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</si>
  <si>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</si>
  <si>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</si>
  <si>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</si>
  <si>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</si>
  <si>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</si>
  <si>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</si>
  <si>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</si>
  <si>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</si>
  <si>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</si>
  <si>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</si>
  <si>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</si>
  <si>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</si>
  <si>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</si>
  <si>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</si>
  <si>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</si>
  <si>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</si>
  <si>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</si>
  <si>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</si>
  <si>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</si>
  <si>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</si>
  <si>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</si>
  <si>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</si>
  <si>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</si>
  <si>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</si>
  <si>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</si>
  <si>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</si>
  <si>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</si>
  <si>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</si>
  <si>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</si>
  <si>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</si>
  <si>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</si>
  <si>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</si>
  <si>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</si>
  <si>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</si>
  <si>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</si>
  <si>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</si>
  <si>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</si>
  <si>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</si>
  <si>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</si>
  <si>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</si>
  <si>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</si>
  <si>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</si>
  <si>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</si>
  <si>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</si>
  <si>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</si>
  <si>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</si>
  <si>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</si>
  <si>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</si>
  <si>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</si>
  <si>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</si>
  <si>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</si>
  <si>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</si>
  <si>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</si>
  <si>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</si>
  <si>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</si>
  <si>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</si>
  <si>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</si>
  <si>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</si>
  <si>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</si>
  <si>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</si>
  <si>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</si>
  <si>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</si>
  <si>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</si>
  <si>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</si>
  <si>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</si>
  <si>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</si>
  <si>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</si>
  <si>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</si>
  <si>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</si>
  <si>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</si>
  <si>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</si>
  <si>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</si>
  <si>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</si>
  <si>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</si>
  <si>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</si>
  <si>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</si>
  <si>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</si>
  <si>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</si>
  <si>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</si>
  <si>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</si>
  <si>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</si>
  <si>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</si>
  <si>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</si>
  <si>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</si>
  <si>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</si>
  <si>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</si>
  <si>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</si>
  <si>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</si>
  <si>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</si>
  <si>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</si>
  <si>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</si>
  <si>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</si>
  <si>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</si>
  <si>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</si>
  <si>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</si>
  <si>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</si>
  <si>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</si>
  <si>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</si>
  <si>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</si>
  <si>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</si>
  <si>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</si>
  <si>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</si>
  <si>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</si>
  <si>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</si>
  <si>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</si>
  <si>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</si>
  <si>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</si>
  <si>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</si>
  <si>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</si>
  <si>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</si>
  <si>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</si>
  <si>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</si>
  <si>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</si>
  <si>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</si>
  <si>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</si>
  <si>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</si>
  <si>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</si>
  <si>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</si>
  <si>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</si>
  <si>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</si>
  <si>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</si>
  <si>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</si>
  <si>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</si>
  <si>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</si>
  <si>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</si>
  <si>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</si>
  <si>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</si>
  <si>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</si>
  <si>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</si>
  <si>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</si>
  <si>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</si>
  <si>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</si>
  <si>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</si>
  <si>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</si>
  <si>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</si>
  <si>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</si>
  <si>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</si>
  <si>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</si>
  <si>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</si>
  <si>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</si>
  <si>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</si>
  <si>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</si>
  <si>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</si>
  <si>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</si>
  <si>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</si>
  <si>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</si>
  <si>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</si>
  <si>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</si>
  <si>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</si>
  <si>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</si>
  <si>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</si>
  <si>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</si>
  <si>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</si>
  <si>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</si>
  <si>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</si>
  <si>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</si>
  <si>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</si>
  <si>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</si>
  <si>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</si>
  <si>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</si>
  <si>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</si>
  <si>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</si>
  <si>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</si>
  <si>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</si>
  <si>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</si>
  <si>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</si>
  <si>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</si>
  <si>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</si>
  <si>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</si>
  <si>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</si>
  <si>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</si>
  <si>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</si>
  <si>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</si>
  <si>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</si>
  <si>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</si>
  <si>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</si>
  <si>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</si>
  <si>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</si>
  <si>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</si>
  <si>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</si>
  <si>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</si>
  <si>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</si>
  <si>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</si>
  <si>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</si>
  <si>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</si>
  <si>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</si>
  <si>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</si>
  <si>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</si>
  <si>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</si>
  <si>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</si>
  <si>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</si>
  <si>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</si>
  <si>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</si>
  <si>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</si>
  <si>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</si>
  <si>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</si>
  <si>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</si>
  <si>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</si>
  <si>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</si>
  <si>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</si>
  <si>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</si>
  <si>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</si>
  <si>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</si>
  <si>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</si>
  <si>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</si>
  <si>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</si>
  <si>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</si>
  <si>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</si>
  <si>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</si>
  <si>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</si>
  <si>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</si>
  <si>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</si>
  <si>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</si>
  <si>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</si>
  <si>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</si>
  <si>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</si>
  <si>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</si>
  <si>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</si>
  <si>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</si>
  <si>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</si>
  <si>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</si>
  <si>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</si>
  <si>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</si>
  <si>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</si>
  <si>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</si>
  <si>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</si>
  <si>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</si>
  <si>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</si>
  <si>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</si>
  <si>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</si>
  <si>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</si>
  <si>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</si>
  <si>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</si>
  <si>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</si>
  <si>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</si>
  <si>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</si>
  <si>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</si>
  <si>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</si>
  <si>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</si>
  <si>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</si>
  <si>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</si>
  <si>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</si>
  <si>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</si>
  <si>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</si>
  <si>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</si>
  <si>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</si>
  <si>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</si>
  <si>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</si>
  <si>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</si>
  <si>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</si>
  <si>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</si>
  <si>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</si>
  <si>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</si>
  <si>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</si>
  <si>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</si>
  <si>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</si>
  <si>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</si>
  <si>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</si>
  <si>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</si>
  <si>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</si>
  <si>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</si>
  <si>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</si>
  <si>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</si>
  <si>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</si>
  <si>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</si>
  <si>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</si>
  <si>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</si>
  <si>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</si>
  <si>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</si>
  <si>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</si>
  <si>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</si>
  <si>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</si>
  <si>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</si>
  <si>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</si>
  <si>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</si>
  <si>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</si>
  <si>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</si>
  <si>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</si>
  <si>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</si>
  <si>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</si>
  <si>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</si>
  <si>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</si>
  <si>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</si>
  <si>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</si>
  <si>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</si>
  <si>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</si>
  <si>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</si>
  <si>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</si>
  <si>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</si>
  <si>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</si>
  <si>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</si>
  <si>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</si>
  <si>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</si>
  <si>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</si>
  <si>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</si>
  <si>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</si>
  <si>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</si>
  <si>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</si>
  <si>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</si>
  <si>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</si>
  <si>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</si>
  <si>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</si>
  <si>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</si>
  <si>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</si>
  <si>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</si>
  <si>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</si>
  <si>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</si>
  <si>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</si>
  <si>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</si>
  <si>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</si>
  <si>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</si>
  <si>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</si>
  <si>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</si>
  <si>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</si>
  <si>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</si>
  <si>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</si>
  <si>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</si>
  <si>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</si>
  <si>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</si>
  <si>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</si>
  <si>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</si>
  <si>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</si>
  <si>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</si>
  <si>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</si>
  <si>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</si>
  <si>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</si>
  <si>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</si>
  <si>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</si>
  <si>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</si>
  <si>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</si>
  <si>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</si>
  <si>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</si>
  <si>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</si>
  <si>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</si>
  <si>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</si>
  <si>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</si>
  <si>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</si>
  <si>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</si>
  <si>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</si>
  <si>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</si>
  <si>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</si>
  <si>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</si>
  <si>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</si>
  <si>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</si>
  <si>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</si>
  <si>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</si>
  <si>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</si>
  <si>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</si>
  <si>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</si>
  <si>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</si>
  <si>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</si>
  <si>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</si>
  <si>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</si>
  <si>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</si>
  <si>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</si>
  <si>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</si>
  <si>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</si>
  <si>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</si>
  <si>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</si>
  <si>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</si>
  <si>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</si>
  <si>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</si>
  <si>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</si>
  <si>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</si>
  <si>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</si>
  <si>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</si>
  <si>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</si>
  <si>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</si>
  <si>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</si>
  <si>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</si>
  <si>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</si>
  <si>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</si>
  <si>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</si>
  <si>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</si>
  <si>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</si>
  <si>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</si>
  <si>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</si>
  <si>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</si>
  <si>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</si>
  <si>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</si>
  <si>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</si>
  <si>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</si>
  <si>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</si>
  <si>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</si>
  <si>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</si>
  <si>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</si>
  <si>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</si>
  <si>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</si>
  <si>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</si>
  <si>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</si>
  <si>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</si>
  <si>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</si>
  <si>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</si>
  <si>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</si>
  <si>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</si>
  <si>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</si>
  <si>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</si>
  <si>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</si>
  <si>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</si>
  <si>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</si>
  <si>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</si>
  <si>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</si>
  <si>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</si>
  <si>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</si>
  <si>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</si>
  <si>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</si>
  <si>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</si>
  <si>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</si>
  <si>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</si>
  <si>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</si>
  <si>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</si>
  <si>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</si>
  <si>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</si>
  <si>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</si>
  <si>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</si>
  <si>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</si>
  <si>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</si>
  <si>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</si>
  <si>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</si>
  <si>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</si>
  <si>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</si>
  <si>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</si>
  <si>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</si>
  <si>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</si>
  <si>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</si>
  <si>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</si>
  <si>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</si>
  <si>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</si>
  <si>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</si>
  <si>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</si>
  <si>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</si>
  <si>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</si>
  <si>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</si>
  <si>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</si>
  <si>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</si>
  <si>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</si>
  <si>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</si>
  <si>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</si>
  <si>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</si>
  <si>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</si>
  <si>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</si>
  <si>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</si>
  <si>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</si>
  <si>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</si>
  <si>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</si>
  <si>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</si>
  <si>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</si>
  <si>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</si>
  <si>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</si>
  <si>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</si>
  <si>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</si>
  <si>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</si>
  <si>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</si>
  <si>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</si>
  <si>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</si>
  <si>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</si>
  <si>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</si>
  <si>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</si>
  <si>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</si>
  <si>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</si>
  <si>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</si>
  <si>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</si>
  <si>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</si>
  <si>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</si>
  <si>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</si>
  <si>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</si>
  <si>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</si>
  <si>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</si>
  <si>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</si>
  <si>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</si>
  <si>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</si>
  <si>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</si>
  <si>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</si>
  <si>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</si>
  <si>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</si>
  <si>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</si>
  <si>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</si>
  <si>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</si>
  <si>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</si>
  <si>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</si>
  <si>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</si>
  <si>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</si>
  <si>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</si>
  <si>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</si>
  <si>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</si>
  <si>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</si>
  <si>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</si>
  <si>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</si>
  <si>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</si>
  <si>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</si>
  <si>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</si>
  <si>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</si>
  <si>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</si>
  <si>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</si>
  <si>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</si>
  <si>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</si>
  <si>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</si>
  <si>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</si>
  <si>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</si>
  <si>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</si>
  <si>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</si>
  <si>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</si>
  <si>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</si>
  <si>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</si>
  <si>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</si>
  <si>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</si>
  <si>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</si>
  <si>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</si>
  <si>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</si>
  <si>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</si>
  <si>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</si>
  <si>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</si>
  <si>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</si>
  <si>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</si>
  <si>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</si>
  <si>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</si>
  <si>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</si>
  <si>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</si>
  <si>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</si>
  <si>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</si>
  <si>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</si>
  <si>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</si>
  <si>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</si>
  <si>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</si>
  <si>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</si>
  <si>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</si>
  <si>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</si>
  <si>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</si>
  <si>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</si>
  <si>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</si>
  <si>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</si>
  <si>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</si>
  <si>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</si>
  <si>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</si>
  <si>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</si>
  <si>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</si>
  <si>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</si>
  <si>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</si>
  <si>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</si>
  <si>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</si>
  <si>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</si>
  <si>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</si>
  <si>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</si>
  <si>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</si>
  <si>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</si>
  <si>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</si>
  <si>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</si>
  <si>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</si>
  <si>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</si>
  <si>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</si>
  <si>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</si>
  <si>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</si>
  <si>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</si>
  <si>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</si>
  <si>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</si>
  <si>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</si>
  <si>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</si>
  <si>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</si>
  <si>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</si>
  <si>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</si>
  <si>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</si>
  <si>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</si>
  <si>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</si>
  <si>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</si>
  <si>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</si>
  <si>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</si>
  <si>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</si>
  <si>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</si>
  <si>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</si>
  <si>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</si>
  <si>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</si>
  <si>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</si>
  <si>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</si>
  <si>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</si>
  <si>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</si>
  <si>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</si>
  <si>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</si>
  <si>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</si>
  <si>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</si>
  <si>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</si>
  <si>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</si>
  <si>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</si>
  <si>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</si>
  <si>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</si>
  <si>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</si>
  <si>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</si>
  <si>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</si>
  <si>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</si>
  <si>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</si>
  <si>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</si>
  <si>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</si>
  <si>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</si>
  <si>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</si>
  <si>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</si>
  <si>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</si>
  <si>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</si>
  <si>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</si>
  <si>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</si>
  <si>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</si>
  <si>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</si>
  <si>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</si>
  <si>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</si>
  <si>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</si>
  <si>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</si>
  <si>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</si>
  <si>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</si>
  <si>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</si>
  <si>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</si>
  <si>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</si>
  <si>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</si>
  <si>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</si>
  <si>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</si>
  <si>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</si>
  <si>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</si>
  <si>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</si>
  <si>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</si>
  <si>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</si>
  <si>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</si>
  <si>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</si>
  <si>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</si>
  <si>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</si>
  <si>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</si>
  <si>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</si>
  <si>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</si>
  <si>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</si>
  <si>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</si>
  <si>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</si>
  <si>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</si>
  <si>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</si>
  <si>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</si>
  <si>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</si>
  <si>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</si>
  <si>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</si>
  <si>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</si>
  <si>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</si>
  <si>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</si>
  <si>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</si>
  <si>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</si>
  <si>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</si>
  <si>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</si>
  <si>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</si>
  <si>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</si>
  <si>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</si>
  <si>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</si>
  <si>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</si>
  <si>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</si>
  <si>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</si>
  <si>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</si>
  <si>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</si>
  <si>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</si>
  <si>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</si>
  <si>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</si>
  <si>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</si>
  <si>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</si>
  <si>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</si>
  <si>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</si>
  <si>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</si>
  <si>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</si>
  <si>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</si>
  <si>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</si>
  <si>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</si>
  <si>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</si>
  <si>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</si>
  <si>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</si>
  <si>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</si>
  <si>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</si>
  <si>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</si>
  <si>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</si>
  <si>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</si>
  <si>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</si>
  <si>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</si>
  <si>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</si>
  <si>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</si>
  <si>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</si>
  <si>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</si>
  <si>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</si>
  <si>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</si>
  <si>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</si>
  <si>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</si>
  <si>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</si>
  <si>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</si>
  <si>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</si>
  <si>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</si>
  <si>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</si>
  <si>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</si>
  <si>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</si>
  <si>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</si>
  <si>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</si>
  <si>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</si>
  <si>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</si>
  <si>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</si>
  <si>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</si>
  <si>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</si>
  <si>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</si>
  <si>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</si>
  <si>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</si>
  <si>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</si>
  <si>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</si>
  <si>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</si>
  <si>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</si>
  <si>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</si>
  <si>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</si>
  <si>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</si>
  <si>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</si>
  <si>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</si>
  <si>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</si>
  <si>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</si>
  <si>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</si>
  <si>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</si>
  <si>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</si>
  <si>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</si>
  <si>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</si>
  <si>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</si>
  <si>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</si>
  <si>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</si>
  <si>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</si>
  <si>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</si>
  <si>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</si>
  <si>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</si>
  <si>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</si>
  <si>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</si>
  <si>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</si>
  <si>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</si>
  <si>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</si>
  <si>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</si>
  <si>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</si>
  <si>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</si>
  <si>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</si>
  <si>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</si>
  <si>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</si>
  <si>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</si>
  <si>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</si>
  <si>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</si>
  <si>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</si>
  <si>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</si>
  <si>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</si>
  <si>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</si>
  <si>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</si>
  <si>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</si>
  <si>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</si>
  <si>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</si>
  <si>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</si>
  <si>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</si>
  <si>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</si>
  <si>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</si>
  <si>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</si>
  <si>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</si>
  <si>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</si>
  <si>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</si>
  <si>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</si>
  <si>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</si>
  <si>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</si>
  <si>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</si>
  <si>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</si>
  <si>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</si>
  <si>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</si>
  <si>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</si>
  <si>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</si>
  <si>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</si>
  <si>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</si>
  <si>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</si>
  <si>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</si>
  <si>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</si>
  <si>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</si>
  <si>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</si>
  <si>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</si>
  <si>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</si>
  <si>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</si>
  <si>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</si>
  <si>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</si>
  <si>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</si>
  <si>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</si>
  <si>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</si>
  <si>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</si>
  <si>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</si>
  <si>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</si>
  <si>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</si>
  <si>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</si>
  <si>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</si>
  <si>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</si>
  <si>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</si>
  <si>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</si>
  <si>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</si>
  <si>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</si>
  <si>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</si>
  <si>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</si>
  <si>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</si>
  <si>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</si>
  <si>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</si>
  <si>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</si>
  <si>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</si>
  <si>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</si>
  <si>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</si>
  <si>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</si>
  <si>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</si>
  <si>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</si>
  <si>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</si>
  <si>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</si>
  <si>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</si>
  <si>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</si>
  <si>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</si>
  <si>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</si>
  <si>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</si>
  <si>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</si>
  <si>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</si>
  <si>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</si>
  <si>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</si>
  <si>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</si>
  <si>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</si>
  <si>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</si>
  <si>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</si>
  <si>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</si>
  <si>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</si>
  <si>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</si>
  <si>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</si>
  <si>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</si>
  <si>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</si>
  <si>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</si>
  <si>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</si>
  <si>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</si>
  <si>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</si>
  <si>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</si>
  <si>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</si>
  <si>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</si>
  <si>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</si>
  <si>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</si>
  <si>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</si>
  <si>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</si>
  <si>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</si>
  <si>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</si>
  <si>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</si>
  <si>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</si>
  <si>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</si>
  <si>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</si>
  <si>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</si>
  <si>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</si>
  <si>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</si>
  <si>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</si>
  <si>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</si>
  <si>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</si>
  <si>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</si>
  <si>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</si>
  <si>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</si>
  <si>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</si>
  <si>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</si>
  <si>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</si>
  <si>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</si>
  <si>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</si>
  <si>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</si>
  <si>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</si>
  <si>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</si>
  <si>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</si>
  <si>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</si>
  <si>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</si>
  <si>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</si>
  <si>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</si>
  <si>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</si>
  <si>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</si>
  <si>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</si>
  <si>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</si>
  <si>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</si>
  <si>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</si>
  <si>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</si>
  <si>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</si>
  <si>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</si>
  <si>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</si>
  <si>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</si>
  <si>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</si>
  <si>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</si>
  <si>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</si>
  <si>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</si>
  <si>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</si>
  <si>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</si>
  <si>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</si>
  <si>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</si>
  <si>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</si>
  <si>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</si>
  <si>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</si>
  <si>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</si>
  <si>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</si>
  <si>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</si>
  <si>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</si>
  <si>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</si>
  <si>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</si>
  <si>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</si>
  <si>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</si>
  <si>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</si>
  <si>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</si>
  <si>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</si>
  <si>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</si>
  <si>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</si>
  <si>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</si>
  <si>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</si>
  <si>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</si>
  <si>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</si>
  <si>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</si>
  <si>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</si>
  <si>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</si>
  <si>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</si>
  <si>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</si>
  <si>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</si>
  <si>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</si>
  <si>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</si>
  <si>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</si>
  <si>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</si>
  <si>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</si>
  <si>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</si>
  <si>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</si>
  <si>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</si>
  <si>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</si>
  <si>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</si>
  <si>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</si>
  <si>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</si>
  <si>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</si>
  <si>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</si>
  <si>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</si>
  <si>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</si>
  <si>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</si>
  <si>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</si>
  <si>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</si>
  <si>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</si>
  <si>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</si>
  <si>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</si>
  <si>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</si>
  <si>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</si>
  <si>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</si>
  <si>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</si>
  <si>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</si>
  <si>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</si>
  <si>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</si>
  <si>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</si>
  <si>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</si>
  <si>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</si>
  <si>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</si>
  <si>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</si>
  <si>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</si>
  <si>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</si>
  <si>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</si>
  <si>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</si>
  <si>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</si>
  <si>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</si>
  <si>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</si>
  <si>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</si>
  <si>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</si>
  <si>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</si>
  <si>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</si>
  <si>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</si>
  <si>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</si>
  <si>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</si>
  <si>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</si>
  <si>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</si>
  <si>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</si>
  <si>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</si>
  <si>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</si>
  <si>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</si>
  <si>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</si>
  <si>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</si>
  <si>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</si>
  <si>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</si>
  <si>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</si>
  <si>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</si>
  <si>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</si>
  <si>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</si>
  <si>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</si>
  <si>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</si>
  <si>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</si>
  <si>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</si>
  <si>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</si>
  <si>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</si>
  <si>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</si>
  <si>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</si>
  <si>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</si>
  <si>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</si>
  <si>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</si>
  <si>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</si>
  <si>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</si>
  <si>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</si>
  <si>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</si>
  <si>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</si>
  <si>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</si>
  <si>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</si>
  <si>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</si>
  <si>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</si>
  <si>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</si>
  <si>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</si>
  <si>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</si>
  <si>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</si>
  <si>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</si>
  <si>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</si>
  <si>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</si>
  <si>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</si>
  <si>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</si>
  <si>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</si>
  <si>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</si>
  <si>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</si>
  <si>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</si>
  <si>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</si>
  <si>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</si>
  <si>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</si>
  <si>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</si>
  <si>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</si>
  <si>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</si>
  <si>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</si>
  <si>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</si>
  <si>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</si>
  <si>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</si>
  <si>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</si>
  <si>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</si>
  <si>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</si>
  <si>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</si>
  <si>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</si>
  <si>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</si>
  <si>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</si>
  <si>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</si>
  <si>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</si>
  <si>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</si>
  <si>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</si>
  <si>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</si>
  <si>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</si>
  <si>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</si>
  <si>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</si>
  <si>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</si>
  <si>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</si>
  <si>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</si>
  <si>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</si>
  <si>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</si>
  <si>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</si>
  <si>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</si>
  <si>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</si>
  <si>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</si>
  <si>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</si>
  <si>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</si>
  <si>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</si>
  <si>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</si>
  <si>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</si>
  <si>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</si>
  <si>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</si>
  <si>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</si>
  <si>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</si>
  <si>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</si>
  <si>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</si>
  <si>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</si>
  <si>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</si>
  <si>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</si>
  <si>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</si>
  <si>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</si>
  <si>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</si>
  <si>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</si>
  <si>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</si>
  <si>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</si>
  <si>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</si>
  <si>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</si>
  <si>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</si>
  <si>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</si>
  <si>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</si>
  <si>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</si>
  <si>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</si>
  <si>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</si>
  <si>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</si>
  <si>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</si>
  <si>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</si>
  <si>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</si>
  <si>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</si>
  <si>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</si>
  <si>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</si>
  <si>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</si>
  <si>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</si>
  <si>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</si>
  <si>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</si>
  <si>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</si>
  <si>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</si>
  <si>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</si>
  <si>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</si>
  <si>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</si>
  <si>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</si>
  <si>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</si>
  <si>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</si>
  <si>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</si>
  <si>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</si>
  <si>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</si>
  <si>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</si>
  <si>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</si>
  <si>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</si>
  <si>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</si>
  <si>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</si>
  <si>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</si>
  <si>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</si>
  <si>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</si>
  <si>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</si>
  <si>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</si>
  <si>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</si>
  <si>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</si>
  <si>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</si>
  <si>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</si>
  <si>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</si>
  <si>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</si>
  <si>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</si>
  <si>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</si>
  <si>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</si>
  <si>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</si>
  <si>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</si>
  <si>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</si>
  <si>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</si>
  <si>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</si>
  <si>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</si>
  <si>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</si>
  <si>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</si>
  <si>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</si>
  <si>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</si>
  <si>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</si>
  <si>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</si>
  <si>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</si>
  <si>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</si>
  <si>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</si>
  <si>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</si>
  <si>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</si>
  <si>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</si>
  <si>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</si>
  <si>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</si>
  <si>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</si>
  <si>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</si>
  <si>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</si>
  <si>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</si>
  <si>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</si>
  <si>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</si>
  <si>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</si>
  <si>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</si>
  <si>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</si>
  <si>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</si>
  <si>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</si>
  <si>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</si>
  <si>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</si>
  <si>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</si>
  <si>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</si>
  <si>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</si>
  <si>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</si>
  <si>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</si>
  <si>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</si>
  <si>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</si>
  <si>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</si>
  <si>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</si>
  <si>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</si>
  <si>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</si>
  <si>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</si>
  <si>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</si>
  <si>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</si>
  <si>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</si>
  <si>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</si>
  <si>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</si>
  <si>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</si>
  <si>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</si>
  <si>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</si>
  <si>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</si>
  <si>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</si>
  <si>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</si>
  <si>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</si>
  <si>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</si>
  <si>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</si>
  <si>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</si>
  <si>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</si>
  <si>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</si>
  <si>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</si>
  <si>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</si>
  <si>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</si>
  <si>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</si>
  <si>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</si>
  <si>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</si>
  <si>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</si>
  <si>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</si>
  <si>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</si>
  <si>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</si>
  <si>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</si>
  <si>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</si>
  <si>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</si>
  <si>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</si>
  <si>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</si>
  <si>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</si>
  <si>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</si>
  <si>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</si>
  <si>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</si>
  <si>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</si>
  <si>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</si>
  <si>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</si>
  <si>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</si>
  <si>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</si>
  <si>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</si>
  <si>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</si>
  <si>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</si>
  <si>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</si>
  <si>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</si>
  <si>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</si>
  <si>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</si>
  <si>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</si>
  <si>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</si>
  <si>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</si>
  <si>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</si>
  <si>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</si>
  <si>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</si>
  <si>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</si>
  <si>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</si>
  <si>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</si>
  <si>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</si>
  <si>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</si>
  <si>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</si>
  <si>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</si>
  <si>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</si>
  <si>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</si>
  <si>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</si>
  <si>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</si>
  <si>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</si>
  <si>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</si>
  <si>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</si>
  <si>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</si>
  <si>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</si>
  <si>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</si>
  <si>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</si>
  <si>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</si>
  <si>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</si>
  <si>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</si>
  <si>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</si>
  <si>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</si>
  <si>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</si>
  <si>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</si>
  <si>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</si>
  <si>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</si>
  <si>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</si>
  <si>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</si>
  <si>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</si>
  <si>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</si>
  <si>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</si>
  <si>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</si>
  <si>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</si>
  <si>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</si>
  <si>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</si>
  <si>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</si>
  <si>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</si>
  <si>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</si>
  <si>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</si>
  <si>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</si>
  <si>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</si>
  <si>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</si>
  <si>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</si>
  <si>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</si>
  <si>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</si>
  <si>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</si>
  <si>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</si>
  <si>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</si>
  <si>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</si>
  <si>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</si>
  <si>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</si>
  <si>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</si>
  <si>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</si>
  <si>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</si>
  <si>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</si>
  <si>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</si>
  <si>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</si>
  <si>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</si>
  <si>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</si>
  <si>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</si>
  <si>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</si>
  <si>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</si>
  <si>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</si>
  <si>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</si>
  <si>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</si>
  <si>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</si>
  <si>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</si>
  <si>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</si>
  <si>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</si>
  <si>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</si>
  <si>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</si>
  <si>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</si>
  <si>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</si>
  <si>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</si>
  <si>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</si>
  <si>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</si>
  <si>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</si>
  <si>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</si>
  <si>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</si>
  <si>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</si>
  <si>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</si>
  <si>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</si>
  <si>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</si>
  <si>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</si>
  <si>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</si>
  <si>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</si>
  <si>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</si>
  <si>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</si>
  <si>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</si>
  <si>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</si>
  <si>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</si>
  <si>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</si>
  <si>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</si>
  <si>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</si>
  <si>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</si>
  <si>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</si>
  <si>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</si>
  <si>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</si>
  <si>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</si>
  <si>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</si>
  <si>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</si>
  <si>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</si>
  <si>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</si>
  <si>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</si>
  <si>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</si>
  <si>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</si>
  <si>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</si>
  <si>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</si>
  <si>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</si>
  <si>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</si>
  <si>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</si>
  <si>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</si>
  <si>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</si>
  <si>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</si>
  <si>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</si>
  <si>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</si>
  <si>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</si>
  <si>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</si>
  <si>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</si>
  <si>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</si>
  <si>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</si>
  <si>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</si>
  <si>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</si>
  <si>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</si>
  <si>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</si>
  <si>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</si>
  <si>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</si>
  <si>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</si>
  <si>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</si>
  <si>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</si>
  <si>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</si>
  <si>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</si>
  <si>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</si>
  <si>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</si>
  <si>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</si>
  <si>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</si>
  <si>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</si>
  <si>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</si>
  <si>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</si>
  <si>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</si>
  <si>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</si>
  <si>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</si>
  <si>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</si>
  <si>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</si>
  <si>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</si>
  <si>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</si>
  <si>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</si>
  <si>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</si>
  <si>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</si>
  <si>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</si>
  <si>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</si>
  <si>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</si>
  <si>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</si>
  <si>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</si>
  <si>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</si>
  <si>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</si>
  <si>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</si>
  <si>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</si>
  <si>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</si>
  <si>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</si>
  <si>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</si>
  <si>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</si>
  <si>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</si>
  <si>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</si>
  <si>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</si>
  <si>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</si>
  <si>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</si>
  <si>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</si>
  <si>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</si>
  <si>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</si>
  <si>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</si>
  <si>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</si>
  <si>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</si>
  <si>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</si>
  <si>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</si>
  <si>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</si>
  <si>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</si>
  <si>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</si>
  <si>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</si>
  <si>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</si>
  <si>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</si>
  <si>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</si>
  <si>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</si>
  <si>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</si>
  <si>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</si>
  <si>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</si>
  <si>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</si>
  <si>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</si>
  <si>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</si>
  <si>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</si>
  <si>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</si>
  <si>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</si>
  <si>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</si>
  <si>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</si>
  <si>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</si>
  <si>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</si>
  <si>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</si>
  <si>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</si>
  <si>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</si>
  <si>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</si>
  <si>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</si>
  <si>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</si>
  <si>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</si>
  <si>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</si>
  <si>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</si>
  <si>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</si>
  <si>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</si>
  <si>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</si>
  <si>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</si>
  <si>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</si>
  <si>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</si>
  <si>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</si>
  <si>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</si>
  <si>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</si>
  <si>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</si>
  <si>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</si>
  <si>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</si>
  <si>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</si>
  <si>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</si>
  <si>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</si>
  <si>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</si>
  <si>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</si>
  <si>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</si>
  <si>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</si>
  <si>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</si>
  <si>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</si>
  <si>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</si>
  <si>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</si>
  <si>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</si>
  <si>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</si>
  <si>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</si>
  <si>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</si>
  <si>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</si>
  <si>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</si>
  <si>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</si>
  <si>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</si>
  <si>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</si>
  <si>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</si>
  <si>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</si>
  <si>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</si>
  <si>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</si>
  <si>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</si>
  <si>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</si>
  <si>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</si>
  <si>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</si>
  <si>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</si>
  <si>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</si>
  <si>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</si>
  <si>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</si>
  <si>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</si>
  <si>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</si>
  <si>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</si>
  <si>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</si>
  <si>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</si>
  <si>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</si>
  <si>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</si>
  <si>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</si>
  <si>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</si>
  <si>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</si>
  <si>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</si>
  <si>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</si>
  <si>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</si>
  <si>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</si>
  <si>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</si>
  <si>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</si>
  <si>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</si>
  <si>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</si>
  <si>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</si>
  <si>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</si>
  <si>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</si>
  <si>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</si>
  <si>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</si>
  <si>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</si>
  <si>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</si>
  <si>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</si>
  <si>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</si>
  <si>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</si>
  <si>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</si>
  <si>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</si>
  <si>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</si>
  <si>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</si>
  <si>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</si>
  <si>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</si>
  <si>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</si>
  <si>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</si>
  <si>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</si>
  <si>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</si>
  <si>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</si>
  <si>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</si>
  <si>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</si>
  <si>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</si>
  <si>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</si>
  <si>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</si>
  <si>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</si>
  <si>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</si>
  <si>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</si>
  <si>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</si>
  <si>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</si>
  <si>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</si>
  <si>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</si>
  <si>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</si>
  <si>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</si>
  <si>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</si>
  <si>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</si>
  <si>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</si>
  <si>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</si>
  <si>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</si>
  <si>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</si>
  <si>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</si>
  <si>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</si>
  <si>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</si>
  <si>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</si>
  <si>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</si>
  <si>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</si>
  <si>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</si>
  <si>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</si>
  <si>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</si>
  <si>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</si>
  <si>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</si>
  <si>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</si>
  <si>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</si>
  <si>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</si>
  <si>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</si>
  <si>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</si>
  <si>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</si>
  <si>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</si>
  <si>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</si>
  <si>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</si>
  <si>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</si>
  <si>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</si>
  <si>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</si>
  <si>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</si>
  <si>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</si>
  <si>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</si>
  <si>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</si>
  <si>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</si>
  <si>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</si>
  <si>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</si>
  <si>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</si>
  <si>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</si>
  <si>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</si>
  <si>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</si>
  <si>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</si>
  <si>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</si>
  <si>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</si>
  <si>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</si>
  <si>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</si>
  <si>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</si>
  <si>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</si>
  <si>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</si>
  <si>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</si>
  <si>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</si>
  <si>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</si>
  <si>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</si>
  <si>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</si>
  <si>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</si>
  <si>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</si>
  <si>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</si>
  <si>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</si>
  <si>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</si>
  <si>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</si>
  <si>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</si>
  <si>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</si>
  <si>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</si>
  <si>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</si>
  <si>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</si>
  <si>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</si>
  <si>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</si>
  <si>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</si>
  <si>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</si>
  <si>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</si>
  <si>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</si>
  <si>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</si>
  <si>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</si>
  <si>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</si>
  <si>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</si>
  <si>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</si>
  <si>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</si>
  <si>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</si>
  <si>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</si>
  <si>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</si>
  <si>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</si>
  <si>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</si>
  <si>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</si>
  <si>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</si>
  <si>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</si>
  <si>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</si>
  <si>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</si>
  <si>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</si>
  <si>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</si>
  <si>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</si>
  <si>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</si>
  <si>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</si>
  <si>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</si>
  <si>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</si>
  <si>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</si>
  <si>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</si>
  <si>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</si>
  <si>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</si>
  <si>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</si>
  <si>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</si>
  <si>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</si>
  <si>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</si>
  <si>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</si>
  <si>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</si>
  <si>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</si>
  <si>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</si>
  <si>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</si>
  <si>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</si>
  <si>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</si>
  <si>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</si>
  <si>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</si>
  <si>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</si>
  <si>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</si>
  <si>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</si>
  <si>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</si>
  <si>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</si>
  <si>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</si>
  <si>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</si>
  <si>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</si>
  <si>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</si>
  <si>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</si>
  <si>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</si>
  <si>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</si>
  <si>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</si>
  <si>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</si>
  <si>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</si>
  <si>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</si>
  <si>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</si>
  <si>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</si>
  <si>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</si>
  <si>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</si>
  <si>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</si>
  <si>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</si>
  <si>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</si>
  <si>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</si>
  <si>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</si>
  <si>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</si>
  <si>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</si>
  <si>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</si>
  <si>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</si>
  <si>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</si>
  <si>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</si>
  <si>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</si>
  <si>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</si>
  <si>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</si>
  <si>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</si>
  <si>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</si>
  <si>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</si>
  <si>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</si>
  <si>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</si>
  <si>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</si>
  <si>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</si>
  <si>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</si>
  <si>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</si>
  <si>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</si>
  <si>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</si>
  <si>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</si>
  <si>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</si>
  <si>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</si>
  <si>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</si>
  <si>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</si>
  <si>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</si>
  <si>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</si>
  <si>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</si>
  <si>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</si>
  <si>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</si>
  <si>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</si>
  <si>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</si>
  <si>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</si>
  <si>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</si>
  <si>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</si>
  <si>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</si>
  <si>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</si>
  <si>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</si>
  <si>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</si>
  <si>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</si>
  <si>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</si>
  <si>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</si>
  <si>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</si>
  <si>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</si>
  <si>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</si>
  <si>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</si>
  <si>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</si>
  <si>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</si>
  <si>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</si>
  <si>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</si>
  <si>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</si>
  <si>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</si>
  <si>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</si>
  <si>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</si>
  <si>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</si>
  <si>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</si>
  <si>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</si>
  <si>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</si>
  <si>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</si>
  <si>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</si>
  <si>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</si>
  <si>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</si>
  <si>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</si>
  <si>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</si>
  <si>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</si>
  <si>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</si>
  <si>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</si>
  <si>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</si>
  <si>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</si>
  <si>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</si>
  <si>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</si>
  <si>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</si>
  <si>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</si>
  <si>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</si>
  <si>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</si>
  <si>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</si>
  <si>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</si>
  <si>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</si>
  <si>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</si>
  <si>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</si>
  <si>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</si>
  <si>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</si>
  <si>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</si>
  <si>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</si>
  <si>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</si>
  <si>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</si>
  <si>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</si>
  <si>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</si>
  <si>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</si>
  <si>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</si>
  <si>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</si>
  <si>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</si>
  <si>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</si>
  <si>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</si>
  <si>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</si>
  <si>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</si>
  <si>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</si>
  <si>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</si>
  <si>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</si>
  <si>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</si>
  <si>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</si>
  <si>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</si>
  <si>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</si>
  <si>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</si>
  <si>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</si>
  <si>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</si>
  <si>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</si>
  <si>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</si>
  <si>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</si>
  <si>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</si>
  <si>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</si>
  <si>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</si>
  <si>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</si>
  <si>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</si>
  <si>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</si>
  <si>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</si>
  <si>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</si>
  <si>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</si>
  <si>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</si>
  <si>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</si>
  <si>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</si>
  <si>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</si>
  <si>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</si>
  <si>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</si>
  <si>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</si>
  <si>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</si>
  <si>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</si>
  <si>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</si>
  <si>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</si>
  <si>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</si>
  <si>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</si>
  <si>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</si>
  <si>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</si>
  <si>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</si>
  <si>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</si>
  <si>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</si>
  <si>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</si>
  <si>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</si>
  <si>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</si>
  <si>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</si>
  <si>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</si>
  <si>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</si>
  <si>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</si>
  <si>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</si>
  <si>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</si>
  <si>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</si>
  <si>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</si>
  <si>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</si>
  <si>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</si>
  <si>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</si>
  <si>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</si>
  <si>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</si>
  <si>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</si>
  <si>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</si>
  <si>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</si>
  <si>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</si>
  <si>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</si>
  <si>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</si>
  <si>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</si>
  <si>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</si>
  <si>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</si>
  <si>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</si>
  <si>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</si>
  <si>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</si>
  <si>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</si>
  <si>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</si>
  <si>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</si>
  <si>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</si>
  <si>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</si>
  <si>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</si>
  <si>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</si>
  <si>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</si>
  <si>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</si>
  <si>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</si>
  <si>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</si>
  <si>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</si>
  <si>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</si>
  <si>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</si>
  <si>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</si>
  <si>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</si>
  <si>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</si>
  <si>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</si>
  <si>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</si>
  <si>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</si>
  <si>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</si>
  <si>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</si>
  <si>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</si>
  <si>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</si>
  <si>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</si>
  <si>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</si>
  <si>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</si>
  <si>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</si>
  <si>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</si>
  <si>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</si>
  <si>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</si>
  <si>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</si>
  <si>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</si>
  <si>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</si>
  <si>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</si>
  <si>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</si>
  <si>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</si>
  <si>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</si>
  <si>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</si>
  <si>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</si>
  <si>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</si>
  <si>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</si>
  <si>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</si>
  <si>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</si>
  <si>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</si>
  <si>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</si>
  <si>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</si>
  <si>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</si>
  <si>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</si>
  <si>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</si>
  <si>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</si>
  <si>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</si>
  <si>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</si>
  <si>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</si>
  <si>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</si>
  <si>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</si>
  <si>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</si>
  <si>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</si>
  <si>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</si>
  <si>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</si>
  <si>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</si>
  <si>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</si>
  <si>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</si>
  <si>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</si>
  <si>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</si>
  <si>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</si>
  <si>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</si>
  <si>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</si>
  <si>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</si>
  <si>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</si>
  <si>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</si>
  <si>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</si>
  <si>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</si>
  <si>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</si>
  <si>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</si>
  <si>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</si>
  <si>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</si>
  <si>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</si>
  <si>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</si>
  <si>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</si>
  <si>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</si>
  <si>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</si>
  <si>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</si>
  <si>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</si>
  <si>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</si>
  <si>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</si>
  <si>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</si>
  <si>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</si>
  <si>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</si>
  <si>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</si>
  <si>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</si>
  <si>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</si>
  <si>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</si>
  <si>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</si>
  <si>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</si>
  <si>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</si>
  <si>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</si>
  <si>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</si>
  <si>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</si>
  <si>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</si>
  <si>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</si>
  <si>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</si>
  <si>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</si>
  <si>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</si>
  <si>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</si>
  <si>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</si>
  <si>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</si>
  <si>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</si>
  <si>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</si>
  <si>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</si>
  <si>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</si>
  <si>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</si>
  <si>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</si>
  <si>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</si>
  <si>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</si>
  <si>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</si>
  <si>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</si>
  <si>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</si>
  <si>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</si>
  <si>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</si>
  <si>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</si>
  <si>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</si>
  <si>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</si>
  <si>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</si>
  <si>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</si>
  <si>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</si>
  <si>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</si>
  <si>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</si>
  <si>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</si>
  <si>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</si>
  <si>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</si>
  <si>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</si>
  <si>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</si>
  <si>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</si>
  <si>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</si>
  <si>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</si>
  <si>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</si>
  <si>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</si>
  <si>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</si>
  <si>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</si>
  <si>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</si>
  <si>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</si>
  <si>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</si>
  <si>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</si>
  <si>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</si>
  <si>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</si>
  <si>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</si>
  <si>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</si>
  <si>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</si>
  <si>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</si>
  <si>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</si>
  <si>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</si>
  <si>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</si>
  <si>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</si>
  <si>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</si>
  <si>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</si>
  <si>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</si>
  <si>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</si>
  <si>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</si>
  <si>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</si>
  <si>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</si>
  <si>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</si>
  <si>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</si>
  <si>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</si>
  <si>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</si>
  <si>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</si>
  <si>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</si>
  <si>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</si>
  <si>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</si>
  <si>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</si>
  <si>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</si>
  <si>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</si>
  <si>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</si>
  <si>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</si>
  <si>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</si>
  <si>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</si>
  <si>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</si>
  <si>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</si>
  <si>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</si>
  <si>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</si>
  <si>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</si>
  <si>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</si>
  <si>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</si>
  <si>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</si>
  <si>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</si>
  <si>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</si>
  <si>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</si>
  <si>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</si>
  <si>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</si>
  <si>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</si>
  <si>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</si>
  <si>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</si>
  <si>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</si>
  <si>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</si>
  <si>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</si>
  <si>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</si>
  <si>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</si>
  <si>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</si>
  <si>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</si>
  <si>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</si>
  <si>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</si>
  <si>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</si>
  <si>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</si>
  <si>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</si>
  <si>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</si>
  <si>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</si>
  <si>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</si>
  <si>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</si>
  <si>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</si>
  <si>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</si>
  <si>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</si>
  <si>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</si>
  <si>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</si>
  <si>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</si>
  <si>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</si>
  <si>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</si>
  <si>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</si>
  <si>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</si>
  <si>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</si>
  <si>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</si>
  <si>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</si>
  <si>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</si>
  <si>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</si>
  <si>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</si>
  <si>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</si>
  <si>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</si>
  <si>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</si>
  <si>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</si>
  <si>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</si>
  <si>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</si>
  <si>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</si>
  <si>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</si>
  <si>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</si>
  <si>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</si>
  <si>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</si>
  <si>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</si>
  <si>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</si>
  <si>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</si>
  <si>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</si>
  <si>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</si>
  <si>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</si>
  <si>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</si>
  <si>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</si>
  <si>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</si>
  <si>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</si>
  <si>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</si>
  <si>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</si>
  <si>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</si>
  <si>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</si>
  <si>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</si>
  <si>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</si>
  <si>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</si>
  <si>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</si>
  <si>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</si>
  <si>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</si>
  <si>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</si>
  <si>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</si>
  <si>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</si>
  <si>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</si>
  <si>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</si>
  <si>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</si>
  <si>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</si>
  <si>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</si>
  <si>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</si>
  <si>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</si>
  <si>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</si>
  <si>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</si>
  <si>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</si>
  <si>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</si>
  <si>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</si>
  <si>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</si>
  <si>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</si>
  <si>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</si>
  <si>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</si>
  <si>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</si>
  <si>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</si>
  <si>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</si>
  <si>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</si>
  <si>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</si>
  <si>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</si>
  <si>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</si>
  <si>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</si>
  <si>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</si>
  <si>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</si>
  <si>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</si>
  <si>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</si>
  <si>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</si>
  <si>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</si>
  <si>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</si>
  <si>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</si>
  <si>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</si>
  <si>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</si>
  <si>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</si>
  <si>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</si>
  <si>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</si>
  <si>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</si>
  <si>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</si>
  <si>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</si>
  <si>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</si>
  <si>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</si>
  <si>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</si>
  <si>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</si>
  <si>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</si>
  <si>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</si>
  <si>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</si>
  <si>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</si>
  <si>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</si>
  <si>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</si>
  <si>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</si>
  <si>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</si>
  <si>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</si>
  <si>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</si>
  <si>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</si>
  <si>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</si>
  <si>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</si>
  <si>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</si>
  <si>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</si>
  <si>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</si>
  <si>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</si>
  <si>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</si>
  <si>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</si>
  <si>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</si>
  <si>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</si>
  <si>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</si>
  <si>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</si>
  <si>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</si>
  <si>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</si>
  <si>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</si>
  <si>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</si>
  <si>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</si>
  <si>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</si>
  <si>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</si>
  <si>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</si>
  <si>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</si>
  <si>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</si>
  <si>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</si>
  <si>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</si>
  <si>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</si>
  <si>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</si>
  <si>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</si>
  <si>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</si>
  <si>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</si>
  <si>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</si>
  <si>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</si>
  <si>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</si>
  <si>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</si>
  <si>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</si>
  <si>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</si>
  <si>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</si>
  <si>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</si>
  <si>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</si>
  <si>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</si>
  <si>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</si>
  <si>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</si>
  <si>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</si>
  <si>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</si>
  <si>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</si>
  <si>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</si>
  <si>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</si>
  <si>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</si>
  <si>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</si>
  <si>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</si>
  <si>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</si>
  <si>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</si>
  <si>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</si>
  <si>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</si>
  <si>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</si>
  <si>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</si>
  <si>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</si>
  <si>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</si>
  <si>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</si>
  <si>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</si>
  <si>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</si>
  <si>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</si>
  <si>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</si>
  <si>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</si>
  <si>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</si>
  <si>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</si>
  <si>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</si>
  <si>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</si>
  <si>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</si>
  <si>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</si>
  <si>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</si>
  <si>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</si>
  <si>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</si>
  <si>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</si>
  <si>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</si>
  <si>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</si>
  <si>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</si>
  <si>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</si>
  <si>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</si>
  <si>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</si>
  <si>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</si>
  <si>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</si>
  <si>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</si>
  <si>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</si>
  <si>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</si>
  <si>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</si>
  <si>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</si>
  <si>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</si>
  <si>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</si>
  <si>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</si>
  <si>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</si>
  <si>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</si>
  <si>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</si>
  <si>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</si>
  <si>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</si>
  <si>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</si>
  <si>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</si>
  <si>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</si>
  <si>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</si>
  <si>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</si>
  <si>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</si>
  <si>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</si>
  <si>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</si>
  <si>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</si>
  <si>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</si>
  <si>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</si>
  <si>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</si>
  <si>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</si>
  <si>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</si>
  <si>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</si>
  <si>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</si>
  <si>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</si>
  <si>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</si>
  <si>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</si>
  <si>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</si>
  <si>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</si>
  <si>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</si>
  <si>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</si>
  <si>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</si>
  <si>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</si>
  <si>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</si>
  <si>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</si>
  <si>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</si>
  <si>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</si>
  <si>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</si>
  <si>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</si>
  <si>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</si>
  <si>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</si>
  <si>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</si>
  <si>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</si>
  <si>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</si>
  <si>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</si>
  <si>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</si>
  <si>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</si>
  <si>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</si>
  <si>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</si>
  <si>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</si>
  <si>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</si>
  <si>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</si>
  <si>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</si>
  <si>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</si>
  <si>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</si>
  <si>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</si>
  <si>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</si>
  <si>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</si>
  <si>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</si>
  <si>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</si>
  <si>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</si>
  <si>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</si>
  <si>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</si>
  <si>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</si>
  <si>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</si>
  <si>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</si>
  <si>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</si>
  <si>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</si>
  <si>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</si>
  <si>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</si>
  <si>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</si>
  <si>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</si>
  <si>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</si>
  <si>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</si>
  <si>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</si>
  <si>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</si>
  <si>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</si>
  <si>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</si>
  <si>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</si>
  <si>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</si>
  <si>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</si>
  <si>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</si>
  <si>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</si>
  <si>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</si>
  <si>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</si>
  <si>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</si>
  <si>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</si>
  <si>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</si>
  <si>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</si>
  <si>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</si>
  <si>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</si>
  <si>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</si>
  <si>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</si>
  <si>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</si>
  <si>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</si>
  <si>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</si>
  <si>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</si>
  <si>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</si>
  <si>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</si>
  <si>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</si>
  <si>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</si>
  <si>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</si>
  <si>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</si>
  <si>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</si>
  <si>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</si>
  <si>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</si>
  <si>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</si>
  <si>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</si>
  <si>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</si>
  <si>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</si>
  <si>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</si>
  <si>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</si>
  <si>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</si>
  <si>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</si>
  <si>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</si>
  <si>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</si>
  <si>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</si>
  <si>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</si>
  <si>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</si>
  <si>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</si>
  <si>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</si>
  <si>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</si>
  <si>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</si>
  <si>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</si>
  <si>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</si>
  <si>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</si>
  <si>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</si>
  <si>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</si>
  <si>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</si>
  <si>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</si>
  <si>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</si>
  <si>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</si>
  <si>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</si>
  <si>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</si>
  <si>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</si>
  <si>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</si>
  <si>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</si>
  <si>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</si>
  <si>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</si>
  <si>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</si>
  <si>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</si>
  <si>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</si>
  <si>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</si>
  <si>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</si>
  <si>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</si>
  <si>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</si>
  <si>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</si>
  <si>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</si>
  <si>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</si>
  <si>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</si>
  <si>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</si>
  <si>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</si>
  <si>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</si>
  <si>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</si>
  <si>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</si>
  <si>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</si>
  <si>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</si>
  <si>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</si>
  <si>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</si>
  <si>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</si>
  <si>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</si>
  <si>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</si>
  <si>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</si>
  <si>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</si>
  <si>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</si>
  <si>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</si>
  <si>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</si>
  <si>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</si>
  <si>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</si>
  <si>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</si>
  <si>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</si>
  <si>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</si>
  <si>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</si>
  <si>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</si>
  <si>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</si>
  <si>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</si>
  <si>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</si>
  <si>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</si>
  <si>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</si>
  <si>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</si>
  <si>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</si>
  <si>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</si>
  <si>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</si>
  <si>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</si>
  <si>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</si>
  <si>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</si>
  <si>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</si>
  <si>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</si>
  <si>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</si>
  <si>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</si>
  <si>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</si>
  <si>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</si>
  <si>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</si>
  <si>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</si>
  <si>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</si>
  <si>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</si>
  <si>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</si>
  <si>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</si>
  <si>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</si>
  <si>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</si>
  <si>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</si>
  <si>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</si>
  <si>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</si>
  <si>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</si>
  <si>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</si>
  <si>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</si>
  <si>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</si>
  <si>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</si>
  <si>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</si>
  <si>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</si>
  <si>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</si>
  <si>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</si>
  <si>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</si>
  <si>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</si>
  <si>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</si>
  <si>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</si>
  <si>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</si>
  <si>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</si>
  <si>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</si>
  <si>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</si>
  <si>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</si>
  <si>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</si>
  <si>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</si>
  <si>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</si>
  <si>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</si>
  <si>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</si>
  <si>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</si>
  <si>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</si>
  <si>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</si>
  <si>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</si>
  <si>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</si>
  <si>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</si>
  <si>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</si>
  <si>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</si>
  <si>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</si>
  <si>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</si>
  <si>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</si>
  <si>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</si>
  <si>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</si>
  <si>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</si>
  <si>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</si>
  <si>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</si>
  <si>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</si>
  <si>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</si>
  <si>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</si>
  <si>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</si>
  <si>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</si>
  <si>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</si>
  <si>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</si>
  <si>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</si>
  <si>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</si>
  <si>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</si>
  <si>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</si>
  <si>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</si>
  <si>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</si>
  <si>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</si>
  <si>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</si>
  <si>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</si>
  <si>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</si>
  <si>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</si>
  <si>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</si>
  <si>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</si>
  <si>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</si>
  <si>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</si>
  <si>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</si>
  <si>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</si>
  <si>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</si>
  <si>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</si>
  <si>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</si>
  <si>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</si>
  <si>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</si>
  <si>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</si>
  <si>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</si>
  <si>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</si>
  <si>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</si>
  <si>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</si>
  <si>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</si>
  <si>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</si>
  <si>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</si>
  <si>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</si>
  <si>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</si>
  <si>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</si>
  <si>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</si>
  <si>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</si>
  <si>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</si>
  <si>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</si>
  <si>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</si>
  <si>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</si>
  <si>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</si>
  <si>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</si>
  <si>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</si>
  <si>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</si>
  <si>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</si>
  <si>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</si>
  <si>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</si>
  <si>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</si>
  <si>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</si>
  <si>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</si>
  <si>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</si>
  <si>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</si>
  <si>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</si>
  <si>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</si>
  <si>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</si>
  <si>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</si>
  <si>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</si>
  <si>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</si>
  <si>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</si>
  <si>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</si>
  <si>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</si>
  <si>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</si>
  <si>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</si>
  <si>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</si>
  <si>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</si>
  <si>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</si>
  <si>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</si>
  <si>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</si>
  <si>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</si>
  <si>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</si>
  <si>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</si>
  <si>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</si>
  <si>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</si>
  <si>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</si>
  <si>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</si>
  <si>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</si>
  <si>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</si>
  <si>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</si>
  <si>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</si>
  <si>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</si>
  <si>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</si>
  <si>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</si>
  <si>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</si>
  <si>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</si>
  <si>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</si>
  <si>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</si>
  <si>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</si>
  <si>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</si>
  <si>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</si>
  <si>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</si>
  <si>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</si>
  <si>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</si>
  <si>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</si>
  <si>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</si>
  <si>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</si>
  <si>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</si>
  <si>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</si>
  <si>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</si>
  <si>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</si>
  <si>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</si>
  <si>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</si>
  <si>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</si>
  <si>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</si>
  <si>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</si>
  <si>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</si>
  <si>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</si>
  <si>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</si>
  <si>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</si>
  <si>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</si>
  <si>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</si>
  <si>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</si>
  <si>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</si>
  <si>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</si>
  <si>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</si>
  <si>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</si>
  <si>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</si>
  <si>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</si>
  <si>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</si>
  <si>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</si>
  <si>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</si>
  <si>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</si>
  <si>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</si>
  <si>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</si>
  <si>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</si>
  <si>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</si>
  <si>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</si>
  <si>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</si>
  <si>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</si>
  <si>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</si>
  <si>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</si>
  <si>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</si>
  <si>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</si>
  <si>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</si>
  <si>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</si>
  <si>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</si>
  <si>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</si>
  <si>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</si>
  <si>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</si>
  <si>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</si>
  <si>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</si>
  <si>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</si>
  <si>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</si>
  <si>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</si>
  <si>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</si>
  <si>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</si>
  <si>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</si>
  <si>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</si>
  <si>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</si>
  <si>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</si>
  <si>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</si>
  <si>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</si>
  <si>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</si>
  <si>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</si>
  <si>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</si>
  <si>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</si>
  <si>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</si>
  <si>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</si>
  <si>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</si>
  <si>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</si>
  <si>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</si>
  <si>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</si>
  <si>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</si>
  <si>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</si>
  <si>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</si>
  <si>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</si>
  <si>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</si>
  <si>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</si>
  <si>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</si>
  <si>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</si>
  <si>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</si>
  <si>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</si>
  <si>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</si>
  <si>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</si>
  <si>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</si>
  <si>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</si>
  <si>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</si>
  <si>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</si>
  <si>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</si>
  <si>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</si>
  <si>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</si>
  <si>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</si>
  <si>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</si>
  <si>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</si>
  <si>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</si>
  <si>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</si>
  <si>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</si>
  <si>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</si>
  <si>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</si>
  <si>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</si>
  <si>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</si>
  <si>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</si>
  <si>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</si>
  <si>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</si>
  <si>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</si>
  <si>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</si>
  <si>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</si>
  <si>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</si>
  <si>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</si>
  <si>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</si>
  <si>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</si>
  <si>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</si>
  <si>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</si>
  <si>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</si>
  <si>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</si>
  <si>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</si>
  <si>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</si>
  <si>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</si>
  <si>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</si>
  <si>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</si>
  <si>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</si>
  <si>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</si>
  <si>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</si>
  <si>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</si>
  <si>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</si>
  <si>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</si>
  <si>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</si>
  <si>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</si>
  <si>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</si>
  <si>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</si>
  <si>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</si>
  <si>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</si>
  <si>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</si>
  <si>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</si>
  <si>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</si>
  <si>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</si>
  <si>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</si>
  <si>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</si>
  <si>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</si>
  <si>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</si>
  <si>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</si>
  <si>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</si>
  <si>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</si>
  <si>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</si>
  <si>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</si>
  <si>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</si>
  <si>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</si>
  <si>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</si>
  <si>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</si>
  <si>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</si>
  <si>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</si>
  <si>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</si>
  <si>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</si>
  <si>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</si>
  <si>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</si>
  <si>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</si>
  <si>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</si>
  <si>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</si>
  <si>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</si>
  <si>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</si>
  <si>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</si>
  <si>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</si>
  <si>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</si>
  <si>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</si>
  <si>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</si>
  <si>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</si>
  <si>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</si>
  <si>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</si>
  <si>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</si>
  <si>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</si>
  <si>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</si>
  <si>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</si>
  <si>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</si>
  <si>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</si>
  <si>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</si>
  <si>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</si>
  <si>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</si>
  <si>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</si>
  <si>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</si>
  <si>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</si>
  <si>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</si>
  <si>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</si>
  <si>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</si>
  <si>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</si>
  <si>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</si>
  <si>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</si>
  <si>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</si>
  <si>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</si>
  <si>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</si>
  <si>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</si>
  <si>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</si>
  <si>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</si>
  <si>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</si>
  <si>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</si>
  <si>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</si>
  <si>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</si>
  <si>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</si>
  <si>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</si>
  <si>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</si>
  <si>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</si>
  <si>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</si>
  <si>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</si>
  <si>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</si>
  <si>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</si>
  <si>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</si>
  <si>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</si>
  <si>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</si>
  <si>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</si>
  <si>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</si>
  <si>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</si>
  <si>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</si>
  <si>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</si>
  <si>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</si>
  <si>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</si>
  <si>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</si>
  <si>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</si>
  <si>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</si>
  <si>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</si>
  <si>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</si>
  <si>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</si>
  <si>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</si>
  <si>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</si>
  <si>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</si>
  <si>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</si>
  <si>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</si>
  <si>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</si>
  <si>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</si>
  <si>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</si>
  <si>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</si>
  <si>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</si>
  <si>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</si>
  <si>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</si>
  <si>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</si>
  <si>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</si>
  <si>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</si>
  <si>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</si>
  <si>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</si>
  <si>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</si>
  <si>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</si>
  <si>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</si>
  <si>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</si>
  <si>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</si>
  <si>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</si>
  <si>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</si>
  <si>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</si>
  <si>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</si>
  <si>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</si>
  <si>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</si>
  <si>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</si>
  <si>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</si>
  <si>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</si>
  <si>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</si>
  <si>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</si>
  <si>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</si>
  <si>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</si>
  <si>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</si>
  <si>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</si>
  <si>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</si>
  <si>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</si>
  <si>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</si>
  <si>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</si>
  <si>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</si>
  <si>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</si>
  <si>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</si>
  <si>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</si>
  <si>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</si>
  <si>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</si>
  <si>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</si>
  <si>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</si>
  <si>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</si>
  <si>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</si>
  <si>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</si>
  <si>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</si>
  <si>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</si>
  <si>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</si>
  <si>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</si>
  <si>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</si>
  <si>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</si>
  <si>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</si>
  <si>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</si>
  <si>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</si>
  <si>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</si>
  <si>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</si>
  <si>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</si>
  <si>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</si>
  <si>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</si>
  <si>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</si>
  <si>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</si>
  <si>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</si>
  <si>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</si>
  <si>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</si>
  <si>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</si>
  <si>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</si>
  <si>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</si>
  <si>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</si>
  <si>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</si>
  <si>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</si>
  <si>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</si>
  <si>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</si>
  <si>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</si>
  <si>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</si>
  <si>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</si>
  <si>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</si>
  <si>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</si>
  <si>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</si>
  <si>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</si>
  <si>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</si>
  <si>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</si>
  <si>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</si>
  <si>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</si>
  <si>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</si>
  <si>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</si>
  <si>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</si>
  <si>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</si>
  <si>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</si>
  <si>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</si>
  <si>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</si>
  <si>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</si>
  <si>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</si>
  <si>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</si>
  <si>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</si>
  <si>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</si>
  <si>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</si>
  <si>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</si>
  <si>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</si>
  <si>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</si>
  <si>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</si>
  <si>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</si>
  <si>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</si>
  <si>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</si>
  <si>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</si>
  <si>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</si>
  <si>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</si>
  <si>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</si>
  <si>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</si>
  <si>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</si>
  <si>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</si>
  <si>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</si>
  <si>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</si>
  <si>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</si>
  <si>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</si>
  <si>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</si>
  <si>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</si>
  <si>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</si>
  <si>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</si>
  <si>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</si>
  <si>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</si>
  <si>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</si>
  <si>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</si>
  <si>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</si>
  <si>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</si>
  <si>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</si>
  <si>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</si>
  <si>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</si>
  <si>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</si>
  <si>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</si>
  <si>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</si>
  <si>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</si>
  <si>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</si>
  <si>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</si>
  <si>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</si>
  <si>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</si>
  <si>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</si>
  <si>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</si>
  <si>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</si>
  <si>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</si>
  <si>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</si>
  <si>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</si>
  <si>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</si>
  <si>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</si>
  <si>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</si>
  <si>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</si>
  <si>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</si>
  <si>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</si>
  <si>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</si>
  <si>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</si>
  <si>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</si>
  <si>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</si>
  <si>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</si>
  <si>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</si>
  <si>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</si>
  <si>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</si>
  <si>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</si>
  <si>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</si>
  <si>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</si>
  <si>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</si>
  <si>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</si>
  <si>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</si>
  <si>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</si>
  <si>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</si>
  <si>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</si>
  <si>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</si>
  <si>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</si>
  <si>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</si>
  <si>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</si>
  <si>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</si>
  <si>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</si>
  <si>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</si>
  <si>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</si>
  <si>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</si>
  <si>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</si>
  <si>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</si>
  <si>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</si>
  <si>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</si>
  <si>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</si>
  <si>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</si>
  <si>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</si>
  <si>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</si>
  <si>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</si>
  <si>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</si>
  <si>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</si>
  <si>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</si>
  <si>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</si>
  <si>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</si>
  <si>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</si>
  <si>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</si>
  <si>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</si>
  <si>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</si>
  <si>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</si>
  <si>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</si>
  <si>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</si>
  <si>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</si>
  <si>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</si>
  <si>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</si>
  <si>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</si>
  <si>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</si>
  <si>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</si>
  <si>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</si>
  <si>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</si>
  <si>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</si>
  <si>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</si>
  <si>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</si>
  <si>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</si>
  <si>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</si>
  <si>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</si>
  <si>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</si>
  <si>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</si>
  <si>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</si>
  <si>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</si>
  <si>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</si>
  <si>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</si>
  <si>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</si>
  <si>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</si>
  <si>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</si>
  <si>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</si>
  <si>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</si>
  <si>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</si>
  <si>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</si>
  <si>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</si>
  <si>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</si>
  <si>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</si>
  <si>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</si>
  <si>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</si>
  <si>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</si>
  <si>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</si>
  <si>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</si>
  <si>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</si>
  <si>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</si>
  <si>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</si>
  <si>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</si>
  <si>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</si>
  <si>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</si>
  <si>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</si>
  <si>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</si>
  <si>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</si>
  <si>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</si>
  <si>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</si>
  <si>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</si>
  <si>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</si>
  <si>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</si>
  <si>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</si>
  <si>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</si>
  <si>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</si>
  <si>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</si>
  <si>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</si>
  <si>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</si>
  <si>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</si>
  <si>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</si>
  <si>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</si>
  <si>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</si>
  <si>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</si>
  <si>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</si>
  <si>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</si>
  <si>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</si>
  <si>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</si>
  <si>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</si>
  <si>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</si>
  <si>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</si>
  <si>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</si>
  <si>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</si>
  <si>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</si>
  <si>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</si>
  <si>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</si>
  <si>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</si>
  <si>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</si>
  <si>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</si>
  <si>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</si>
  <si>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</si>
  <si>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</si>
  <si>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</si>
  <si>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</si>
  <si>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</si>
  <si>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</si>
  <si>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</si>
  <si>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</si>
  <si>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</si>
  <si>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</si>
  <si>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</si>
  <si>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</si>
  <si>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</si>
  <si>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</si>
  <si>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</si>
  <si>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</si>
  <si>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</si>
  <si>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</si>
  <si>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</si>
  <si>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</si>
  <si>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</si>
  <si>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</si>
  <si>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</si>
  <si>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</si>
  <si>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</si>
  <si>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</si>
  <si>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</si>
  <si>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</si>
  <si>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</si>
  <si>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</si>
  <si>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</si>
  <si>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</si>
  <si>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</si>
  <si>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</si>
  <si>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</si>
  <si>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</si>
  <si>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</si>
  <si>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</si>
  <si>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</si>
  <si>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</si>
  <si>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</si>
  <si>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</si>
  <si>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</si>
  <si>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</si>
  <si>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</si>
  <si>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</si>
  <si>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</si>
  <si>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</si>
  <si>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</si>
  <si>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</si>
  <si>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</si>
  <si>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</si>
  <si>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</si>
  <si>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</si>
  <si>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</si>
  <si>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</si>
  <si>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</si>
  <si>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</si>
  <si>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</si>
  <si>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</si>
  <si>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</si>
  <si>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</si>
  <si>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</si>
  <si>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</si>
  <si>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</si>
  <si>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</si>
  <si>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</si>
  <si>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</si>
  <si>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</si>
  <si>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</si>
  <si>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</si>
  <si>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</si>
  <si>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</si>
  <si>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</si>
  <si>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</si>
  <si>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</si>
  <si>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</si>
  <si>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</si>
  <si>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</si>
  <si>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</si>
  <si>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</si>
  <si>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</si>
  <si>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</si>
  <si>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</si>
  <si>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</si>
  <si>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</si>
  <si>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</si>
  <si>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</si>
  <si>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</si>
  <si>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</si>
  <si>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</si>
  <si>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</si>
  <si>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</si>
  <si>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</si>
  <si>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</si>
  <si>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</si>
  <si>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</si>
  <si>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</si>
  <si>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</si>
  <si>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</si>
  <si>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</si>
  <si>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</si>
  <si>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</si>
  <si>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</si>
  <si>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</si>
  <si>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</si>
  <si>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</si>
  <si>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</si>
  <si>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</si>
  <si>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</si>
  <si>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</si>
  <si>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</si>
  <si>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</si>
  <si>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</si>
  <si>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</si>
  <si>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</si>
  <si>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</si>
  <si>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</si>
  <si>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</si>
  <si>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</si>
  <si>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</si>
  <si>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</si>
  <si>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</si>
  <si>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</si>
  <si>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</si>
  <si>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</si>
  <si>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</si>
  <si>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</si>
  <si>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</si>
  <si>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</si>
  <si>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</si>
  <si>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</si>
  <si>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</si>
  <si>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</si>
  <si>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</si>
  <si>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</si>
  <si>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</si>
  <si>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</si>
  <si>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</si>
  <si>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</si>
  <si>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</si>
  <si>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</si>
  <si>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</si>
  <si>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</si>
  <si>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</si>
  <si>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</si>
  <si>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</si>
  <si>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</si>
  <si>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</si>
  <si>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</si>
  <si>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</si>
  <si>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</si>
  <si>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</si>
  <si>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</si>
  <si>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</si>
  <si>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</si>
  <si>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</si>
  <si>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</si>
  <si>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</si>
  <si>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</si>
  <si>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</si>
  <si>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</si>
  <si>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</si>
  <si>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</si>
  <si>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</si>
  <si>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</si>
  <si>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</si>
  <si>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</si>
  <si>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</si>
  <si>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</si>
  <si>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</si>
  <si>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</si>
  <si>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</si>
  <si>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</si>
  <si>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</si>
  <si>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</si>
  <si>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</si>
  <si>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</si>
  <si>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</si>
  <si>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</si>
  <si>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</si>
  <si>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</si>
  <si>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</si>
  <si>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</si>
  <si>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</si>
  <si>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</si>
  <si>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</si>
  <si>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</si>
  <si>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</si>
  <si>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</si>
  <si>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</si>
  <si>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</si>
  <si>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</si>
  <si>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</si>
  <si>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</si>
  <si>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</si>
  <si>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</si>
  <si>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</si>
  <si>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</si>
  <si>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</si>
  <si>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</si>
  <si>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</si>
  <si>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</si>
  <si>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</si>
  <si>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</si>
  <si>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</si>
  <si>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</si>
  <si>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</si>
  <si>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</si>
  <si>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</si>
  <si>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</si>
  <si>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</si>
  <si>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</si>
  <si>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</si>
  <si>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</si>
  <si>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</si>
  <si>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</si>
  <si>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</si>
  <si>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</si>
  <si>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</si>
  <si>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</si>
  <si>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</si>
  <si>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</si>
  <si>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</si>
  <si>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</si>
  <si>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</si>
  <si>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</si>
  <si>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</si>
  <si>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</si>
  <si>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</si>
  <si>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</si>
  <si>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</si>
  <si>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</si>
  <si>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</si>
  <si>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</si>
  <si>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</si>
  <si>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</si>
  <si>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</si>
  <si>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</si>
  <si>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</si>
  <si>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</si>
  <si>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</si>
  <si>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</si>
  <si>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</si>
  <si>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</si>
  <si>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</si>
  <si>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</si>
  <si>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</si>
  <si>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</si>
  <si>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</si>
  <si>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</si>
  <si>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</si>
  <si>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</si>
  <si>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</si>
  <si>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</si>
  <si>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</si>
  <si>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</si>
  <si>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</si>
  <si>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</si>
  <si>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</si>
  <si>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</si>
  <si>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</si>
  <si>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</si>
  <si>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</si>
  <si>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</si>
  <si>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</si>
  <si>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</si>
  <si>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</si>
  <si>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</si>
  <si>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</si>
  <si>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</si>
  <si>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</si>
  <si>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</si>
  <si>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</si>
  <si>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</si>
  <si>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</si>
  <si>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</si>
  <si>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</si>
  <si>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</si>
  <si>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</si>
  <si>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</si>
  <si>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</si>
  <si>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</si>
  <si>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</si>
  <si>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</si>
  <si>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</si>
  <si>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</si>
  <si>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</si>
  <si>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</si>
  <si>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</si>
  <si>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</si>
  <si>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</si>
  <si>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</si>
  <si>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</si>
  <si>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</si>
  <si>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</si>
  <si>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</si>
  <si>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</si>
  <si>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</si>
  <si>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</si>
  <si>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</si>
  <si>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</si>
  <si>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</si>
  <si>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</si>
  <si>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</si>
  <si>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</si>
  <si>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</si>
  <si>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</si>
  <si>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</si>
  <si>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</si>
  <si>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</si>
  <si>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</si>
  <si>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</si>
  <si>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</si>
  <si>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</si>
  <si>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</si>
  <si>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</si>
  <si>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</si>
  <si>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</si>
  <si>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</si>
  <si>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</si>
  <si>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</si>
  <si>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</si>
  <si>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</si>
  <si>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</si>
  <si>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</si>
  <si>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</si>
  <si>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</si>
  <si>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</si>
  <si>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</si>
  <si>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</si>
  <si>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</si>
  <si>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</si>
  <si>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</si>
  <si>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</si>
  <si>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</si>
  <si>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</si>
  <si>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</si>
  <si>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</si>
  <si>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</si>
  <si>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</si>
  <si>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</si>
  <si>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</si>
  <si>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</si>
  <si>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</si>
  <si>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</si>
  <si>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</si>
  <si>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</si>
  <si>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</si>
  <si>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</si>
  <si>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</si>
  <si>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</si>
  <si>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</si>
  <si>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</si>
  <si>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</si>
  <si>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</si>
  <si>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</si>
  <si>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</si>
  <si>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</si>
  <si>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</si>
  <si>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</si>
  <si>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</si>
  <si>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</si>
  <si>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</si>
  <si>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</si>
  <si>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</si>
  <si>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</si>
  <si>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</si>
  <si>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</si>
  <si>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</si>
  <si>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</si>
  <si>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</si>
  <si>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</si>
  <si>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</si>
  <si>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</si>
  <si>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</si>
  <si>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</si>
  <si>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</si>
  <si>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</si>
  <si>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</si>
  <si>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</si>
  <si>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</si>
  <si>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</si>
  <si>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</si>
  <si>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</si>
  <si>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</si>
  <si>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</si>
  <si>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</si>
  <si>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</si>
  <si>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</si>
  <si>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</si>
  <si>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</si>
  <si>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</si>
  <si>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</si>
  <si>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</si>
  <si>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</si>
  <si>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</si>
  <si>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</si>
  <si>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</si>
  <si>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</si>
  <si>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</si>
  <si>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</si>
  <si>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</si>
  <si>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</si>
  <si>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</si>
  <si>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</si>
  <si>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</si>
  <si>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</si>
  <si>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</si>
  <si>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</si>
  <si>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</si>
  <si>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</si>
  <si>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</si>
  <si>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</si>
  <si>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</si>
  <si>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</si>
  <si>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</si>
  <si>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</si>
  <si>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</si>
  <si>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</si>
  <si>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</si>
  <si>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</si>
  <si>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</si>
  <si>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</si>
  <si>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</si>
  <si>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</si>
  <si>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</si>
  <si>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</si>
  <si>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</si>
  <si>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</si>
  <si>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</si>
  <si>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</si>
  <si>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</si>
  <si>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</si>
  <si>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</si>
  <si>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</si>
  <si>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</si>
  <si>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</si>
  <si>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</si>
  <si>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</si>
  <si>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</si>
  <si>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</si>
  <si>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</si>
  <si>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</si>
  <si>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</si>
  <si>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</si>
  <si>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</si>
  <si>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</si>
  <si>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</si>
  <si>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</si>
  <si>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</si>
  <si>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</si>
  <si>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</si>
  <si>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</si>
  <si>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</si>
  <si>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</si>
  <si>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</si>
  <si>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</si>
  <si>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</si>
  <si>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</si>
  <si>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</si>
  <si>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</si>
  <si>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</si>
  <si>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</si>
  <si>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</si>
  <si>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</si>
  <si>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</si>
  <si>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</si>
  <si>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</si>
  <si>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</si>
  <si>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</si>
  <si>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</si>
  <si>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</si>
  <si>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</si>
  <si>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</si>
  <si>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</si>
  <si>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</si>
  <si>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</si>
  <si>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</si>
  <si>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</si>
  <si>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</si>
  <si>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</si>
  <si>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</si>
  <si>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</si>
  <si>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</si>
  <si>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</si>
  <si>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</si>
  <si>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</si>
  <si>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</si>
  <si>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</si>
  <si>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</si>
  <si>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</si>
  <si>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</si>
  <si>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</si>
  <si>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</si>
  <si>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</si>
  <si>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</si>
  <si>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</si>
  <si>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</si>
  <si>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</si>
  <si>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</si>
  <si>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</si>
  <si>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</si>
  <si>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</si>
  <si>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</si>
  <si>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</si>
  <si>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</si>
  <si>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</si>
  <si>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</si>
  <si>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</si>
  <si>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</si>
  <si>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</si>
  <si>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</si>
  <si>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</si>
  <si>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</si>
  <si>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</si>
  <si>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</si>
  <si>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</si>
  <si>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</si>
  <si>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</si>
  <si>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</si>
  <si>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</si>
  <si>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</si>
  <si>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</si>
  <si>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</si>
  <si>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</si>
  <si>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</si>
  <si>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</si>
  <si>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</si>
  <si>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</si>
  <si>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</si>
  <si>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</si>
  <si>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</si>
  <si>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</si>
  <si>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</si>
  <si>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</si>
  <si>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</si>
  <si>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</si>
  <si>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</si>
  <si>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</si>
  <si>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</si>
  <si>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</si>
  <si>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</si>
  <si>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</si>
  <si>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</si>
  <si>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</si>
  <si>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</si>
  <si>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</si>
  <si>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</si>
  <si>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</si>
  <si>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</si>
  <si>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</si>
  <si>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</si>
  <si>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</si>
  <si>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</si>
  <si>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</si>
  <si>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</si>
  <si>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</si>
  <si>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</si>
  <si>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</si>
  <si>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</si>
  <si>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</si>
  <si>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</si>
  <si>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</si>
  <si>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</si>
  <si>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</si>
  <si>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</si>
  <si>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</si>
  <si>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</si>
  <si>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</si>
  <si>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</si>
  <si>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</si>
  <si>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</si>
  <si>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</si>
  <si>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</si>
  <si>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</si>
  <si>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</si>
  <si>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</si>
  <si>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</si>
  <si>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</si>
  <si>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</si>
  <si>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</si>
  <si>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</si>
  <si>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</si>
  <si>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</si>
  <si>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</si>
  <si>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</si>
  <si>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</si>
  <si>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</si>
  <si>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</si>
  <si>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</si>
  <si>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</si>
  <si>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</si>
  <si>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</si>
  <si>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</si>
  <si>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</si>
  <si>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</si>
  <si>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</si>
  <si>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</si>
  <si>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</si>
  <si>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</si>
  <si>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</si>
  <si>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</si>
  <si>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</si>
  <si>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</si>
  <si>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</si>
  <si>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</si>
  <si>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</si>
  <si>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</si>
  <si>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</si>
  <si>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</si>
  <si>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</si>
  <si>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</si>
  <si>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</si>
  <si>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</si>
  <si>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</si>
  <si>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</si>
  <si>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</si>
  <si>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</si>
  <si>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</si>
  <si>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</si>
  <si>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</si>
  <si>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</si>
  <si>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</si>
  <si>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</si>
  <si>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</si>
  <si>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</si>
  <si>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</si>
  <si>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</si>
  <si>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</si>
  <si>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</si>
  <si>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</si>
  <si>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</si>
  <si>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</si>
  <si>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</si>
  <si>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</si>
  <si>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</si>
  <si>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</si>
  <si>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</si>
  <si>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</si>
  <si>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</si>
  <si>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</si>
  <si>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</si>
  <si>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</si>
  <si>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</si>
  <si>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</si>
  <si>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</si>
  <si>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</si>
  <si>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</si>
  <si>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</si>
  <si>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</si>
  <si>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</si>
  <si>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</si>
  <si>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</si>
  <si>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</si>
  <si>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</si>
  <si>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</si>
  <si>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</si>
  <si>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</si>
  <si>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</si>
  <si>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</si>
  <si>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</si>
  <si>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</si>
  <si>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</si>
  <si>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</si>
  <si>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</si>
  <si>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</si>
  <si>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</si>
  <si>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</si>
  <si>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</si>
  <si>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</si>
  <si>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</si>
  <si>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</si>
  <si>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</si>
  <si>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</si>
  <si>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</si>
  <si>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</si>
  <si>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</si>
  <si>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</si>
  <si>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</si>
  <si>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</si>
  <si>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</si>
  <si>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</si>
  <si>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</si>
  <si>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</si>
  <si>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</si>
  <si>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</si>
  <si>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</si>
  <si>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</si>
  <si>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</si>
  <si>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</si>
  <si>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</si>
  <si>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</si>
  <si>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</si>
  <si>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</si>
  <si>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</si>
  <si>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</si>
  <si>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</si>
  <si>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</si>
  <si>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</si>
  <si>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</si>
  <si>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</si>
  <si>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</si>
  <si>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</si>
  <si>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</si>
  <si>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</si>
  <si>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</si>
  <si>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</si>
  <si>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</si>
  <si>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</si>
  <si>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</si>
  <si>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</si>
  <si>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</si>
  <si>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</si>
  <si>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</si>
  <si>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</si>
  <si>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</si>
  <si>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</si>
  <si>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</si>
  <si>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</si>
  <si>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</si>
  <si>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</si>
  <si>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</si>
  <si>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</si>
  <si>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</si>
  <si>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</si>
  <si>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</si>
  <si>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</si>
  <si>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</si>
  <si>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</si>
  <si>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</si>
  <si>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</si>
  <si>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</si>
  <si>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</si>
  <si>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</si>
  <si>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</si>
  <si>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</si>
  <si>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</si>
  <si>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</si>
  <si>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</si>
  <si>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</si>
  <si>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</si>
  <si>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</si>
  <si>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</si>
  <si>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</si>
  <si>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</si>
  <si>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</si>
  <si>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</si>
  <si>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</si>
  <si>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</si>
  <si>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</si>
  <si>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</si>
  <si>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</si>
  <si>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</si>
  <si>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</si>
  <si>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</si>
  <si>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</si>
  <si>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</si>
  <si>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</si>
  <si>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</si>
  <si>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</si>
  <si>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</si>
  <si>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</si>
  <si>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</si>
  <si>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</si>
  <si>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</si>
  <si>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</si>
  <si>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</si>
  <si>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</si>
  <si>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</si>
  <si>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</si>
  <si>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</si>
  <si>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</si>
  <si>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</si>
  <si>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</si>
  <si>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</si>
  <si>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</si>
  <si>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</si>
  <si>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</si>
  <si>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</si>
  <si>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</si>
  <si>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</si>
  <si>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</si>
  <si>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</si>
  <si>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</si>
  <si>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</si>
  <si>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</si>
  <si>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</si>
  <si>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</si>
  <si>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</si>
  <si>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</si>
  <si>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</si>
  <si>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</si>
  <si>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</si>
  <si>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</si>
  <si>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</si>
  <si>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</si>
  <si>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</si>
  <si>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</si>
  <si>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</si>
  <si>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</si>
  <si>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</si>
  <si>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</si>
  <si>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</si>
  <si>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</si>
  <si>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</si>
  <si>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</si>
  <si>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</si>
  <si>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</si>
  <si>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</si>
  <si>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</si>
  <si>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</si>
  <si>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</si>
  <si>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</si>
  <si>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</si>
  <si>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</si>
  <si>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</si>
  <si>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</si>
  <si>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</si>
  <si>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</si>
  <si>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</si>
  <si>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</si>
  <si>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</si>
  <si>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</si>
  <si>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</si>
  <si>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</si>
  <si>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</si>
  <si>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</si>
  <si>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</si>
  <si>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</si>
  <si>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</si>
  <si>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</si>
  <si>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</si>
  <si>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</si>
  <si>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</si>
  <si>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</si>
  <si>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</si>
  <si>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</si>
  <si>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</si>
  <si>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</si>
  <si>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</si>
  <si>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</si>
  <si>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</si>
  <si>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</si>
  <si>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</si>
  <si>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</si>
  <si>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</si>
  <si>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</si>
  <si>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</si>
  <si>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</si>
  <si>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</si>
  <si>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</si>
  <si>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</si>
  <si>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</si>
  <si>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</si>
  <si>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</si>
  <si>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</si>
  <si>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</si>
  <si>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</si>
  <si>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</si>
  <si>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</si>
  <si>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</si>
  <si>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</si>
  <si>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</si>
  <si>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</si>
  <si>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</si>
  <si>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</si>
  <si>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</si>
  <si>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</si>
  <si>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</si>
  <si>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</si>
  <si>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</si>
  <si>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</si>
  <si>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</si>
  <si>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</si>
  <si>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</si>
  <si>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</si>
  <si>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</si>
  <si>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</si>
  <si>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</si>
  <si>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</si>
  <si>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</si>
  <si>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</si>
  <si>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</si>
  <si>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</si>
  <si>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</si>
  <si>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</si>
  <si>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</si>
  <si>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</si>
  <si>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</si>
  <si>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</si>
  <si>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</si>
  <si>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</si>
  <si>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</si>
  <si>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</si>
  <si>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</si>
  <si>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</si>
  <si>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</si>
  <si>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</si>
  <si>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</si>
  <si>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</si>
  <si>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</si>
  <si>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</si>
  <si>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</si>
  <si>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</si>
  <si>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</si>
  <si>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</si>
  <si>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</si>
  <si>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</si>
  <si>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</si>
  <si>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</si>
  <si>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</si>
  <si>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</si>
  <si>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</si>
  <si>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</si>
  <si>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</si>
  <si>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</si>
  <si>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</si>
  <si>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</si>
  <si>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</si>
  <si>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</si>
  <si>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</si>
  <si>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</si>
  <si>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</si>
  <si>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</si>
  <si>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</si>
  <si>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</si>
  <si>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</si>
  <si>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</si>
  <si>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</si>
  <si>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</si>
  <si>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</si>
  <si>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</si>
  <si>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</si>
  <si>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</si>
  <si>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</si>
  <si>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</si>
  <si>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</si>
  <si>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</si>
  <si>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</si>
  <si>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</si>
  <si>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</si>
  <si>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</si>
  <si>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</si>
  <si>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</si>
  <si>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</si>
  <si>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</si>
  <si>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</si>
  <si>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</si>
  <si>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</si>
  <si>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</si>
  <si>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</si>
  <si>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</si>
  <si>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</si>
  <si>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</si>
  <si>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</si>
  <si>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</si>
  <si>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</si>
  <si>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</si>
  <si>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</si>
  <si>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</si>
  <si>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</si>
  <si>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</si>
  <si>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</si>
  <si>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</si>
  <si>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</si>
  <si>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</si>
  <si>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</si>
  <si>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</si>
  <si>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</si>
  <si>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</si>
  <si>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</si>
  <si>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</si>
  <si>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</si>
  <si>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</si>
  <si>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</si>
  <si>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</si>
  <si>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</si>
  <si>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</si>
  <si>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</si>
  <si>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</si>
  <si>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</si>
  <si>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</si>
  <si>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</si>
  <si>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</si>
  <si>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</si>
  <si>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</si>
  <si>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</si>
  <si>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</si>
  <si>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</si>
  <si>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</si>
  <si>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</si>
  <si>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</si>
  <si>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</si>
  <si>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</si>
  <si>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</si>
  <si>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</si>
  <si>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</si>
  <si>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</si>
  <si>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</si>
  <si>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</si>
  <si>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</si>
  <si>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</si>
  <si>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</si>
  <si>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</si>
  <si>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</si>
  <si>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</si>
  <si>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</si>
  <si>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</si>
  <si>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</si>
  <si>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</si>
  <si>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</si>
  <si>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</si>
  <si>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</si>
  <si>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</si>
  <si>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</si>
  <si>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</si>
  <si>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</si>
  <si>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</si>
  <si>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</si>
  <si>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</si>
  <si>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</si>
  <si>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</si>
  <si>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</si>
  <si>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</si>
  <si>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</si>
  <si>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</si>
  <si>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</si>
  <si>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</si>
  <si>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</si>
  <si>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</si>
  <si>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</si>
  <si>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</si>
  <si>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</si>
  <si>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</si>
  <si>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</si>
  <si>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</si>
  <si>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</si>
  <si>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</si>
  <si>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</si>
  <si>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</si>
  <si>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</si>
  <si>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</si>
  <si>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</si>
  <si>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</si>
  <si>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</si>
  <si>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</si>
  <si>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</si>
  <si>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</si>
  <si>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</si>
  <si>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</si>
  <si>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</si>
  <si>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</si>
  <si>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</si>
  <si>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</si>
  <si>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</si>
  <si>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</si>
  <si>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</si>
  <si>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</si>
  <si>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</si>
  <si>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</si>
  <si>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</si>
  <si>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</si>
  <si>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</si>
  <si>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</si>
  <si>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</si>
  <si>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</si>
  <si>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</si>
  <si>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</si>
  <si>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</si>
  <si>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</si>
  <si>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</si>
  <si>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</si>
  <si>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</si>
  <si>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</si>
  <si>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</si>
  <si>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</si>
  <si>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</si>
  <si>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</si>
  <si>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</si>
  <si>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</si>
  <si>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</si>
  <si>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</si>
  <si>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</si>
  <si>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</si>
  <si>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</si>
  <si>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</si>
  <si>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</si>
  <si>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</si>
  <si>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</si>
  <si>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</si>
  <si>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</si>
  <si>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</si>
  <si>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</si>
  <si>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</si>
  <si>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</si>
  <si>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</si>
  <si>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</si>
  <si>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</si>
  <si>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</si>
  <si>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</si>
  <si>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</si>
  <si>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</si>
  <si>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</si>
  <si>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</si>
  <si>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</si>
  <si>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</si>
  <si>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</si>
  <si>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</si>
  <si>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</si>
  <si>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</si>
  <si>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</si>
  <si>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</si>
  <si>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</si>
  <si>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</si>
  <si>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</si>
  <si>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</si>
  <si>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</si>
  <si>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</si>
  <si>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</si>
  <si>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</si>
  <si>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</si>
  <si>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</si>
  <si>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</si>
  <si>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</si>
  <si>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</si>
  <si>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</si>
  <si>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</si>
  <si>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</si>
  <si>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</si>
  <si>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</si>
  <si>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</si>
  <si>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</si>
  <si>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</si>
  <si>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</si>
  <si>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</si>
  <si>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</si>
  <si>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</si>
  <si>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</si>
  <si>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</si>
  <si>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</si>
  <si>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</si>
  <si>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</si>
  <si>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</si>
  <si>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</si>
  <si>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</si>
  <si>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</si>
  <si>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</si>
  <si>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</si>
  <si>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</si>
  <si>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</si>
  <si>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</si>
  <si>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</si>
  <si>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</si>
  <si>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</si>
  <si>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</si>
  <si>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</si>
  <si>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</si>
  <si>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</si>
  <si>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</si>
  <si>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</si>
  <si>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</si>
  <si>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</si>
  <si>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</si>
  <si>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</si>
  <si>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</si>
  <si>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</si>
  <si>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</si>
  <si>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</si>
  <si>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</si>
  <si>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</si>
  <si>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</si>
  <si>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</si>
  <si>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</si>
  <si>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</si>
  <si>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</si>
  <si>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</si>
  <si>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</si>
  <si>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</si>
  <si>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</si>
  <si>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</si>
  <si>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</si>
  <si>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</si>
  <si>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</si>
  <si>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</si>
  <si>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</si>
  <si>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</si>
  <si>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</si>
  <si>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</si>
  <si>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</si>
  <si>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</si>
  <si>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</si>
  <si>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</si>
  <si>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</si>
  <si>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</si>
  <si>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</si>
  <si>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</si>
  <si>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</si>
  <si>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</si>
  <si>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</si>
  <si>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</si>
  <si>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</si>
  <si>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</si>
  <si>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</si>
  <si>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</si>
  <si>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</si>
  <si>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</si>
  <si>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</si>
  <si>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</si>
  <si>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</si>
  <si>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</si>
  <si>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</si>
  <si>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</si>
  <si>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</si>
  <si>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</si>
  <si>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</si>
  <si>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</si>
  <si>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</si>
  <si>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</si>
  <si>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</si>
  <si>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</si>
  <si>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</si>
  <si>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</si>
  <si>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</si>
  <si>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</si>
  <si>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</si>
  <si>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</si>
  <si>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</si>
  <si>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</si>
  <si>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</si>
  <si>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</si>
  <si>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</si>
  <si>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</si>
  <si>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</si>
  <si>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</si>
  <si>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</si>
  <si>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</si>
  <si>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</si>
  <si>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</si>
  <si>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</si>
  <si>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</si>
  <si>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</si>
  <si>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</si>
  <si>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</si>
  <si>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</si>
  <si>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</si>
  <si>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</si>
  <si>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</si>
  <si>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</si>
  <si>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</si>
  <si>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</si>
  <si>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</si>
  <si>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</si>
  <si>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</si>
  <si>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</si>
  <si>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</si>
  <si>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</si>
  <si>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</si>
  <si>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</si>
  <si>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</si>
  <si>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</si>
  <si>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</si>
  <si>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</si>
  <si>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</si>
  <si>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</si>
  <si>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</si>
  <si>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</si>
  <si>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</si>
  <si>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</si>
  <si>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</si>
  <si>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</si>
  <si>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</si>
  <si>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</si>
  <si>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</si>
  <si>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</si>
  <si>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</si>
  <si>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</si>
  <si>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</si>
  <si>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</si>
  <si>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</si>
  <si>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</si>
  <si>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</si>
  <si>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</si>
  <si>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</si>
  <si>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</si>
  <si>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</si>
  <si>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</si>
  <si>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</si>
  <si>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</si>
  <si>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</si>
  <si>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</si>
  <si>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</si>
  <si>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</si>
  <si>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</si>
  <si>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</si>
  <si>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</si>
  <si>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</si>
  <si>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</si>
  <si>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</si>
  <si>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</si>
  <si>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</si>
  <si>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</si>
  <si>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</si>
  <si>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</si>
  <si>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</si>
  <si>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</si>
  <si>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</si>
  <si>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</si>
  <si>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</si>
  <si>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</si>
  <si>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</si>
  <si>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</si>
  <si>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</si>
  <si>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</si>
  <si>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</si>
  <si>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</si>
  <si>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</si>
  <si>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</si>
  <si>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</si>
  <si>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</si>
  <si>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</si>
  <si>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</si>
  <si>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</si>
  <si>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</si>
  <si>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</si>
  <si>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</si>
  <si>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</si>
  <si>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</si>
  <si>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</si>
  <si>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</si>
  <si>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</si>
  <si>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</si>
  <si>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</si>
  <si>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</si>
  <si>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</si>
  <si>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</si>
  <si>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</si>
  <si>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</si>
  <si>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</si>
  <si>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</si>
  <si>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</si>
  <si>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</si>
  <si>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</si>
  <si>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</si>
  <si>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</si>
  <si>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</si>
  <si>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</si>
  <si>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</si>
  <si>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</si>
  <si>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</si>
  <si>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</si>
  <si>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</si>
  <si>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</si>
  <si>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</si>
  <si>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</si>
  <si>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</si>
  <si>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</si>
  <si>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</si>
  <si>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</si>
  <si>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</si>
  <si>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</si>
  <si>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</si>
  <si>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</si>
  <si>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</si>
  <si>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</si>
  <si>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</si>
  <si>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</si>
  <si>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</si>
  <si>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</si>
  <si>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</si>
  <si>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</si>
  <si>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</si>
  <si>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</si>
  <si>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</si>
  <si>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</si>
  <si>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</si>
  <si>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</si>
  <si>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</si>
  <si>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</si>
  <si>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</si>
  <si>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</si>
  <si>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</si>
  <si>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</si>
  <si>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</si>
  <si>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</si>
  <si>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</si>
  <si>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</si>
  <si>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</si>
  <si>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</si>
  <si>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</si>
  <si>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</si>
  <si>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</si>
  <si>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</si>
  <si>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</si>
  <si>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</si>
  <si>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</si>
  <si>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</si>
  <si>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</si>
  <si>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</si>
  <si>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</si>
  <si>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</si>
  <si>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</si>
  <si>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</si>
  <si>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</si>
  <si>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</si>
  <si>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</si>
  <si>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</si>
  <si>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</si>
  <si>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</si>
  <si>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</si>
  <si>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</si>
  <si>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</si>
  <si>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</si>
  <si>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</si>
  <si>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</si>
  <si>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</si>
  <si>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</si>
  <si>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</si>
  <si>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</si>
  <si>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</si>
  <si>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</si>
  <si>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</si>
  <si>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</si>
  <si>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</si>
  <si>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</si>
  <si>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</si>
  <si>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</si>
  <si>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</si>
  <si>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</si>
  <si>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</si>
  <si>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</si>
  <si>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</si>
  <si>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</si>
  <si>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</si>
  <si>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</si>
  <si>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</si>
  <si>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</si>
  <si>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</si>
  <si>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</si>
  <si>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</si>
  <si>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</si>
  <si>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</si>
  <si>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</si>
  <si>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</si>
  <si>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</si>
  <si>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</si>
  <si>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</si>
  <si>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</si>
  <si>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</si>
  <si>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</si>
  <si>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</si>
  <si>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</si>
  <si>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</si>
  <si>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</si>
  <si>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</si>
  <si>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</si>
  <si>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</si>
  <si>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</si>
  <si>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</si>
  <si>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</si>
  <si>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</si>
  <si>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</si>
  <si>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</si>
  <si>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</si>
  <si>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</si>
  <si>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</si>
  <si>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</si>
  <si>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</si>
  <si>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</si>
  <si>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</si>
  <si>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</si>
  <si>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</si>
  <si>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</si>
  <si>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</si>
  <si>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</si>
  <si>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</si>
  <si>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</si>
  <si>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</si>
  <si>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</si>
  <si>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</si>
  <si>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</si>
  <si>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</si>
  <si>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</si>
  <si>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</si>
  <si>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</si>
  <si>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</si>
  <si>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</si>
  <si>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</si>
  <si>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</si>
  <si>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</si>
  <si>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</si>
  <si>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</si>
  <si>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</si>
  <si>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</si>
  <si>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</si>
  <si>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</si>
  <si>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</si>
  <si>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</si>
  <si>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</si>
  <si>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</si>
  <si>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</si>
  <si>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</si>
  <si>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</si>
  <si>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</si>
  <si>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</si>
  <si>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</si>
  <si>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</si>
  <si>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</si>
  <si>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</si>
  <si>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</si>
  <si>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</si>
  <si>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</si>
  <si>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</si>
  <si>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</si>
  <si>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</si>
  <si>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</si>
  <si>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</si>
  <si>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</si>
  <si>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</si>
  <si>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</si>
  <si>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</si>
  <si>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</si>
  <si>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</si>
  <si>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</si>
  <si>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</si>
  <si>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</si>
  <si>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</si>
  <si>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</si>
  <si>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</si>
  <si>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</si>
  <si>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</si>
  <si>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</si>
  <si>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</si>
  <si>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</si>
  <si>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</si>
  <si>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</si>
  <si>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</si>
  <si>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</si>
  <si>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</si>
  <si>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</si>
  <si>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</si>
  <si>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</si>
  <si>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</si>
  <si>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</si>
  <si>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</si>
  <si>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</si>
  <si>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</si>
  <si>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</si>
  <si>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</si>
  <si>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</si>
  <si>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</si>
  <si>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</si>
  <si>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</si>
  <si>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</si>
  <si>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</si>
  <si>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</si>
  <si>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</si>
  <si>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</si>
  <si>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</si>
  <si>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</si>
  <si>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</si>
  <si>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</si>
  <si>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</si>
  <si>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</si>
  <si>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</si>
  <si>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</si>
  <si>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</si>
  <si>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</si>
  <si>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</si>
  <si>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</si>
  <si>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</si>
  <si>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</si>
  <si>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</si>
  <si>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</si>
  <si>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</si>
  <si>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</si>
  <si>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</si>
  <si>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</si>
  <si>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</si>
  <si>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</si>
  <si>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</si>
  <si>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</si>
  <si>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</si>
  <si>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</si>
  <si>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</si>
  <si>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</si>
  <si>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</si>
  <si>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</si>
  <si>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</si>
  <si>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</si>
  <si>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</si>
  <si>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</si>
  <si>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</si>
  <si>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</si>
  <si>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</si>
  <si>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</si>
  <si>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</si>
  <si>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</si>
  <si>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</si>
  <si>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</si>
  <si>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</si>
  <si>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</si>
  <si>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</si>
  <si>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</si>
  <si>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</si>
  <si>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</si>
  <si>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</si>
  <si>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</si>
  <si>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</si>
  <si>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</si>
  <si>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</si>
  <si>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</si>
  <si>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</si>
  <si>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</si>
  <si>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</si>
  <si>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</si>
  <si>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</si>
  <si>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</si>
  <si>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</si>
  <si>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</si>
  <si>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</si>
  <si>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</si>
  <si>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</si>
  <si>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</si>
  <si>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</si>
  <si>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</si>
  <si>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</si>
  <si>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</si>
  <si>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</si>
  <si>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</si>
  <si>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</si>
  <si>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</si>
  <si>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</si>
  <si>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</si>
  <si>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</si>
  <si>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</si>
  <si>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</si>
  <si>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</si>
  <si>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</si>
  <si>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</si>
  <si>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</si>
  <si>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</si>
  <si>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</si>
  <si>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</si>
  <si>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</si>
  <si>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</si>
  <si>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</si>
  <si>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</si>
  <si>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</si>
  <si>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</si>
  <si>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</si>
  <si>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</si>
  <si>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</si>
  <si>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</si>
  <si>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</si>
  <si>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</si>
  <si>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</si>
  <si>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</si>
  <si>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</si>
  <si>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</si>
  <si>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</si>
  <si>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</si>
  <si>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</si>
  <si>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</si>
  <si>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</si>
  <si>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</si>
  <si>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</si>
  <si>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</si>
  <si>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</si>
  <si>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</si>
  <si>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</si>
  <si>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</si>
  <si>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</si>
  <si>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</si>
  <si>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</si>
  <si>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</si>
  <si>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</si>
  <si>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</si>
  <si>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</si>
  <si>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</si>
  <si>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</si>
  <si>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</si>
  <si>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</si>
  <si>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</si>
  <si>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</si>
  <si>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</si>
  <si>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</si>
  <si>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</si>
  <si>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</si>
  <si>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</si>
  <si>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</si>
  <si>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</si>
  <si>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</si>
  <si>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</si>
  <si>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</si>
  <si>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</si>
  <si>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</si>
  <si>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</si>
  <si>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</si>
  <si>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</si>
  <si>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</si>
  <si>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</si>
  <si>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</si>
  <si>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</si>
  <si>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</si>
  <si>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</si>
  <si>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</si>
  <si>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</si>
  <si>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</si>
  <si>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</si>
  <si>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</si>
  <si>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</si>
  <si>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</si>
  <si>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</si>
  <si>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</si>
  <si>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</si>
  <si>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</si>
  <si>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</si>
  <si>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</si>
  <si>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</si>
  <si>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</si>
  <si>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</si>
  <si>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</si>
  <si>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</si>
  <si>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</si>
  <si>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</si>
  <si>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</si>
  <si>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</si>
  <si>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</si>
  <si>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</si>
  <si>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</si>
  <si>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</si>
  <si>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</si>
  <si>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</si>
  <si>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</si>
  <si>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</si>
  <si>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</si>
  <si>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</si>
  <si>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</si>
  <si>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</si>
  <si>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</si>
  <si>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</si>
  <si>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</si>
  <si>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</si>
  <si>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</si>
  <si>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</si>
  <si>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</si>
  <si>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</si>
  <si>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</si>
  <si>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</si>
  <si>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</si>
  <si>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</si>
  <si>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</si>
  <si>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</si>
  <si>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</si>
  <si>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</si>
  <si>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</si>
  <si>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</si>
  <si>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</si>
  <si>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</si>
  <si>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</si>
  <si>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</si>
  <si>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</si>
  <si>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</si>
  <si>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</si>
  <si>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</si>
  <si>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</si>
  <si>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</si>
  <si>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</si>
  <si>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</si>
  <si>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</si>
  <si>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</si>
  <si>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</si>
  <si>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</si>
  <si>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</si>
  <si>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</si>
  <si>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</si>
  <si>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</si>
  <si>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</si>
  <si>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</si>
  <si>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</si>
  <si>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</si>
  <si>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</si>
  <si>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</si>
  <si>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</si>
  <si>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</si>
  <si>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</si>
  <si>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</si>
  <si>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</si>
  <si>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</si>
  <si>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</si>
  <si>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</si>
  <si>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</si>
  <si>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</si>
  <si>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</si>
  <si>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</si>
  <si>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</si>
  <si>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</si>
  <si>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</si>
  <si>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</si>
  <si>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</si>
  <si>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</si>
  <si>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</si>
  <si>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</si>
  <si>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</si>
  <si>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</si>
  <si>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</si>
  <si>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</si>
  <si>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</si>
  <si>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</si>
  <si>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</si>
  <si>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</si>
  <si>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</si>
  <si>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</si>
  <si>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</si>
  <si>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</si>
  <si>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</si>
  <si>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</si>
  <si>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</si>
  <si>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</si>
  <si>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</si>
  <si>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</si>
  <si>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</si>
  <si>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</si>
  <si>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</si>
  <si>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</si>
  <si>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</si>
  <si>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</si>
  <si>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</si>
  <si>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</si>
  <si>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</si>
  <si>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</si>
  <si>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</si>
  <si>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</si>
  <si>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</si>
  <si>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</si>
  <si>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</si>
  <si>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</si>
  <si>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</si>
  <si>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</si>
  <si>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</si>
  <si>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</si>
  <si>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</si>
  <si>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</si>
  <si>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</si>
  <si>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</si>
  <si>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</si>
  <si>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</si>
  <si>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</si>
  <si>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</si>
  <si>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</si>
  <si>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</si>
  <si>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</si>
  <si>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</si>
  <si>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</si>
  <si>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</si>
  <si>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</si>
  <si>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</si>
  <si>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</si>
  <si>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</si>
  <si>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</si>
  <si>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</si>
  <si>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</si>
  <si>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</si>
  <si>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</si>
  <si>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</si>
  <si>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</si>
  <si>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</si>
  <si>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</si>
  <si>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</si>
  <si>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</si>
  <si>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</si>
  <si>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</si>
  <si>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</si>
  <si>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</si>
  <si>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</si>
  <si>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</si>
  <si>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</si>
  <si>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</si>
  <si>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</si>
  <si>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</si>
  <si>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</si>
  <si>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</si>
  <si>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</si>
  <si>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</si>
  <si>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</si>
  <si>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</si>
  <si>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</si>
  <si>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</si>
  <si>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</si>
  <si>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</si>
  <si>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</si>
  <si>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</si>
  <si>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</si>
  <si>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</si>
  <si>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</si>
  <si>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</si>
  <si>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</si>
  <si>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</si>
  <si>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</si>
  <si>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</si>
  <si>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</si>
  <si>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</si>
  <si>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</si>
  <si>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</si>
  <si>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</si>
  <si>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</si>
  <si>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</si>
  <si>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</si>
  <si>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</si>
  <si>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</si>
  <si>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</si>
  <si>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</si>
  <si>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</si>
  <si>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</si>
  <si>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</si>
  <si>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</si>
  <si>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</si>
  <si>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</si>
  <si>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</si>
  <si>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</si>
  <si>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</si>
  <si>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</si>
  <si>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</si>
  <si>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</si>
  <si>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</si>
  <si>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</si>
  <si>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</si>
  <si>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</si>
  <si>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</si>
  <si>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</si>
  <si>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</si>
  <si>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</si>
  <si>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</si>
  <si>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</si>
  <si>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</si>
  <si>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</si>
  <si>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</si>
  <si>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</si>
  <si>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</si>
  <si>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</si>
  <si>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</si>
  <si>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</si>
  <si>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</si>
  <si>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</si>
  <si>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</si>
  <si>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</si>
  <si>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</si>
  <si>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</si>
  <si>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</si>
  <si>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</si>
  <si>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</si>
  <si>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</si>
  <si>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</si>
  <si>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</si>
  <si>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</si>
  <si>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</si>
  <si>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</si>
  <si>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</si>
  <si>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</si>
  <si>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</si>
  <si>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</si>
  <si>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</si>
  <si>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</si>
  <si>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</si>
  <si>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</si>
  <si>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</si>
  <si>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</si>
  <si>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</si>
  <si>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</si>
  <si>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</si>
  <si>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</si>
  <si>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</si>
  <si>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</si>
  <si>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</si>
  <si>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</si>
  <si>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</si>
  <si>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</si>
  <si>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</si>
  <si>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</si>
  <si>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</si>
  <si>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</si>
  <si>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</si>
  <si>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</si>
  <si>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</si>
  <si>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</si>
  <si>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</si>
  <si>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</si>
  <si>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</si>
  <si>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</si>
  <si>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</si>
  <si>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</si>
  <si>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</si>
  <si>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</si>
  <si>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</si>
  <si>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</si>
  <si>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</si>
  <si>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</si>
  <si>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</si>
  <si>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</si>
  <si>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</si>
  <si>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</si>
  <si>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</si>
  <si>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</si>
  <si>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</si>
  <si>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</si>
  <si>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</si>
  <si>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</si>
  <si>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</si>
  <si>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</si>
  <si>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</si>
  <si>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</si>
  <si>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</si>
  <si>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</si>
  <si>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</si>
  <si>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</si>
  <si>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</si>
  <si>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</si>
  <si>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</si>
  <si>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</si>
  <si>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</si>
  <si>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</si>
  <si>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</si>
  <si>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</si>
  <si>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</si>
  <si>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</si>
  <si>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</si>
  <si>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</si>
  <si>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</si>
  <si>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</si>
  <si>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</si>
  <si>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</si>
  <si>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</si>
  <si>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</si>
  <si>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</si>
  <si>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</si>
  <si>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</si>
  <si>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</si>
  <si>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</si>
  <si>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</si>
  <si>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</si>
  <si>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</si>
  <si>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</si>
  <si>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</si>
  <si>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</si>
  <si>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</si>
  <si>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</si>
  <si>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</si>
  <si>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</si>
  <si>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</si>
  <si>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</si>
  <si>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</si>
  <si>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</si>
  <si>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</si>
  <si>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</si>
  <si>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</si>
  <si>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</si>
  <si>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</si>
  <si>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</si>
  <si>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</si>
  <si>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</si>
  <si>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</si>
  <si>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</si>
  <si>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</si>
  <si>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</si>
  <si>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</si>
  <si>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</si>
  <si>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</si>
  <si>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</si>
  <si>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</si>
  <si>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</si>
  <si>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</si>
  <si>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</si>
  <si>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</si>
  <si>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</si>
  <si>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</si>
  <si>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</si>
  <si>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</si>
  <si>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</si>
  <si>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</si>
  <si>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</si>
  <si>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</si>
  <si>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</si>
  <si>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</si>
  <si>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</si>
  <si>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</si>
  <si>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</si>
  <si>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</si>
  <si>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</si>
  <si>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</si>
  <si>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</si>
  <si>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</si>
  <si>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</si>
  <si>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</si>
  <si>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</si>
  <si>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</si>
  <si>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</si>
  <si>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</si>
  <si>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</si>
  <si>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</si>
  <si>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</si>
  <si>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</si>
  <si>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</si>
  <si>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</si>
  <si>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</si>
  <si>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</si>
  <si>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</si>
  <si>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</si>
  <si>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</si>
  <si>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</si>
  <si>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</si>
  <si>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</si>
  <si>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</si>
  <si>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</si>
  <si>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</si>
  <si>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</si>
  <si>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</si>
  <si>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</si>
  <si>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</si>
  <si>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</si>
  <si>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</si>
  <si>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</si>
  <si>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</si>
  <si>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</si>
  <si>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</si>
  <si>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</si>
  <si>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</si>
  <si>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</si>
  <si>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</si>
  <si>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</si>
  <si>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</si>
  <si>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</si>
  <si>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</si>
  <si>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</si>
  <si>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</si>
  <si>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</si>
  <si>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</si>
  <si>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</si>
  <si>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</si>
  <si>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</si>
  <si>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</si>
  <si>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</si>
  <si>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</si>
  <si>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</si>
  <si>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</si>
  <si>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</si>
  <si>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</si>
  <si>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</si>
  <si>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</si>
  <si>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</si>
  <si>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</si>
  <si>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</si>
  <si>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</si>
  <si>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</si>
  <si>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</si>
  <si>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</si>
  <si>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</si>
  <si>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</si>
  <si>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</si>
  <si>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</si>
  <si>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</si>
  <si>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</si>
  <si>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</si>
  <si>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</si>
  <si>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</si>
  <si>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</si>
  <si>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</si>
  <si>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</si>
  <si>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</si>
  <si>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</si>
  <si>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</si>
  <si>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</si>
  <si>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</si>
  <si>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</si>
  <si>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</si>
  <si>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</si>
  <si>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</si>
  <si>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</si>
  <si>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</si>
  <si>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</si>
  <si>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</si>
  <si>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</si>
  <si>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</si>
  <si>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</si>
  <si>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</si>
  <si>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</si>
  <si>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</si>
  <si>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</si>
  <si>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</si>
  <si>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</si>
  <si>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</si>
  <si>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</si>
  <si>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</si>
  <si>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</si>
  <si>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</si>
  <si>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</si>
  <si>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</si>
  <si>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</si>
  <si>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</si>
  <si>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</si>
  <si>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</si>
  <si>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</si>
  <si>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</si>
  <si>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</si>
  <si>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</si>
  <si>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</si>
  <si>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</si>
  <si>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</si>
  <si>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</si>
  <si>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</si>
  <si>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</si>
  <si>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</si>
  <si>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</si>
  <si>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</si>
  <si>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</si>
  <si>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</si>
  <si>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</si>
  <si>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</si>
  <si>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</si>
  <si>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</si>
  <si>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</si>
  <si>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</si>
  <si>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</si>
  <si>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</si>
  <si>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</si>
  <si>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</si>
  <si>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</si>
  <si>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</si>
  <si>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</si>
  <si>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</si>
  <si>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</si>
  <si>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</si>
  <si>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</si>
  <si>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</si>
  <si>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</si>
  <si>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</si>
  <si>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</si>
  <si>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</si>
  <si>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</si>
  <si>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</si>
  <si>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</si>
  <si>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</si>
  <si>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</si>
  <si>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</si>
  <si>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</si>
  <si>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</si>
  <si>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</si>
  <si>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</si>
  <si>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</si>
  <si>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</si>
  <si>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</si>
  <si>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</si>
  <si>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</si>
  <si>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</si>
  <si>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</si>
  <si>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</si>
  <si>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</si>
  <si>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</si>
  <si>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</si>
  <si>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</si>
  <si>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</si>
  <si>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</si>
  <si>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</si>
  <si>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</si>
  <si>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</si>
  <si>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</si>
  <si>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</si>
  <si>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</si>
  <si>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</si>
  <si>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</si>
  <si>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</si>
  <si>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</si>
  <si>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</si>
  <si>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</si>
  <si>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</si>
  <si>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</si>
  <si>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</si>
  <si>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</si>
  <si>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</si>
  <si>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</si>
  <si>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</si>
  <si>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</si>
  <si>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</si>
  <si>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</si>
  <si>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</si>
  <si>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</si>
  <si>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</si>
  <si>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</si>
  <si>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</si>
  <si>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</si>
  <si>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</si>
  <si>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</si>
  <si>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</si>
  <si>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</si>
  <si>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</si>
  <si>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</si>
  <si>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</si>
  <si>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</si>
  <si>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</si>
  <si>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</si>
  <si>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</si>
  <si>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</si>
  <si>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</si>
  <si>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</si>
  <si>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</si>
  <si>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</si>
  <si>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</si>
  <si>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</si>
  <si>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</si>
  <si>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</si>
  <si>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</si>
  <si>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</si>
  <si>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</si>
  <si>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</si>
  <si>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</si>
  <si>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</si>
  <si>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</si>
  <si>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</si>
  <si>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</si>
  <si>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</si>
  <si>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</si>
  <si>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</si>
  <si>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</si>
  <si>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</si>
  <si>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</si>
  <si>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</si>
  <si>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</si>
  <si>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</si>
  <si>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</si>
  <si>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</si>
  <si>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</si>
  <si>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</si>
  <si>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</si>
  <si>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</si>
  <si>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</si>
  <si>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</si>
  <si>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</si>
  <si>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</si>
  <si>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</si>
  <si>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</si>
  <si>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</si>
  <si>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</si>
  <si>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</si>
  <si>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</si>
  <si>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</si>
  <si>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</si>
  <si>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</si>
  <si>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</si>
  <si>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</si>
  <si>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</si>
  <si>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</si>
  <si>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</si>
  <si>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</si>
  <si>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</si>
  <si>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</si>
  <si>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</si>
  <si>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</si>
  <si>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</si>
  <si>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</si>
  <si>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</si>
  <si>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</si>
  <si>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</si>
  <si>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</si>
  <si>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</si>
  <si>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</si>
  <si>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</si>
  <si>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</si>
  <si>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</si>
  <si>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</si>
  <si>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</si>
  <si>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</si>
  <si>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</si>
  <si>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</si>
  <si>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</si>
  <si>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</si>
  <si>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</si>
  <si>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</si>
  <si>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</si>
  <si>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</si>
  <si>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</si>
  <si>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</si>
  <si>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</si>
  <si>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</si>
  <si>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</si>
  <si>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</si>
  <si>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</si>
  <si>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</si>
  <si>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</si>
  <si>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</si>
  <si>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</si>
  <si>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</si>
  <si>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</si>
  <si>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</si>
  <si>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</si>
  <si>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</si>
  <si>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</si>
  <si>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</si>
  <si>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</si>
  <si>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</si>
  <si>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</si>
  <si>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</si>
  <si>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</si>
  <si>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</si>
  <si>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</si>
  <si>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</si>
  <si>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</si>
  <si>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</si>
  <si>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</si>
  <si>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</si>
  <si>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</si>
  <si>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</si>
  <si>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</si>
  <si>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</si>
  <si>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</si>
  <si>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</si>
  <si>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</si>
  <si>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</si>
  <si>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</si>
  <si>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</si>
  <si>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</si>
  <si>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</si>
  <si>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</si>
  <si>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</si>
  <si>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</si>
  <si>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</si>
  <si>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</si>
  <si>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</si>
  <si>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</si>
  <si>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</si>
  <si>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</si>
  <si>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</si>
  <si>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</si>
  <si>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</si>
  <si>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</si>
  <si>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</si>
  <si>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</si>
  <si>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</si>
  <si>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</si>
  <si>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</si>
  <si>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</si>
  <si>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</si>
  <si>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</si>
  <si>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</si>
  <si>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</si>
  <si>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</si>
  <si>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</si>
  <si>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</si>
  <si>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</si>
  <si>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</si>
  <si>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</si>
  <si>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</si>
  <si>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</si>
  <si>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</si>
  <si>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</si>
  <si>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</si>
  <si>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</si>
  <si>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</si>
  <si>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</si>
  <si>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</si>
  <si>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</si>
  <si>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</si>
  <si>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</si>
  <si>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</si>
  <si>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</si>
  <si>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</si>
  <si>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</si>
  <si>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</si>
  <si>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</si>
  <si>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</si>
  <si>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</si>
  <si>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</si>
  <si>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</si>
  <si>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</si>
  <si>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</si>
  <si>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</si>
  <si>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</si>
  <si>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</si>
  <si>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</si>
  <si>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</si>
  <si>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</si>
  <si>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</si>
  <si>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</si>
  <si>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</si>
  <si>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</si>
  <si>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</si>
  <si>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</si>
  <si>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</si>
  <si>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</si>
  <si>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</si>
  <si>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</si>
  <si>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</si>
  <si>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</si>
  <si>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</si>
  <si>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</si>
  <si>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</si>
  <si>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</si>
  <si>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</si>
  <si>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</si>
  <si>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</si>
  <si>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</si>
  <si>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</si>
  <si>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</si>
  <si>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</si>
  <si>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</si>
  <si>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</si>
  <si>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</si>
  <si>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</si>
  <si>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</si>
  <si>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</si>
  <si>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</si>
  <si>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</si>
  <si>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</si>
  <si>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</si>
  <si>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</si>
  <si>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</si>
  <si>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</si>
  <si>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</si>
  <si>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</si>
  <si>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</si>
  <si>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</si>
  <si>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</si>
  <si>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</si>
  <si>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</si>
  <si>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</si>
  <si>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</si>
  <si>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</si>
  <si>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</si>
  <si>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</si>
  <si>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</si>
  <si>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</si>
  <si>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</si>
  <si>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</si>
  <si>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</si>
  <si>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</si>
  <si>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</si>
  <si>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</si>
  <si>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</si>
  <si>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</si>
  <si>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</si>
  <si>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</si>
  <si>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</si>
  <si>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</si>
  <si>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</si>
  <si>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</si>
  <si>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</si>
  <si>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</si>
  <si>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</si>
  <si>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</si>
  <si>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</si>
  <si>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</si>
  <si>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</si>
  <si>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</si>
  <si>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</si>
  <si>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</si>
  <si>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</si>
  <si>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</si>
  <si>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</si>
  <si>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</si>
  <si>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</si>
  <si>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</si>
  <si>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</si>
  <si>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</si>
  <si>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</si>
  <si>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</si>
  <si>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</si>
  <si>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</si>
  <si>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</si>
  <si>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</si>
  <si>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</si>
  <si>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</si>
  <si>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</si>
  <si>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</si>
  <si>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</si>
  <si>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</si>
  <si>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</si>
  <si>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</si>
  <si>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</si>
  <si>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</si>
  <si>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</si>
  <si>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</si>
  <si>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</si>
  <si>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</si>
  <si>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</si>
  <si>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</si>
  <si>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</si>
  <si>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</si>
  <si>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</si>
  <si>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</si>
  <si>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</si>
  <si>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</si>
  <si>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</si>
  <si>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</si>
  <si>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</si>
  <si>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</si>
  <si>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</si>
  <si>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</si>
  <si>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</si>
  <si>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</si>
  <si>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</si>
  <si>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</si>
  <si>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</si>
  <si>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</si>
  <si>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</si>
  <si>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</si>
  <si>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</si>
  <si>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</si>
  <si>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</si>
  <si>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</si>
  <si>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</si>
  <si>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</si>
  <si>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</si>
  <si>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</si>
  <si>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</si>
  <si>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</si>
  <si>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</si>
  <si>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</si>
  <si>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</si>
  <si>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</si>
  <si>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</si>
  <si>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</si>
  <si>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</si>
  <si>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</si>
  <si>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</si>
  <si>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</si>
  <si>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</si>
  <si>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</si>
  <si>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</si>
  <si>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</si>
  <si>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</si>
  <si>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</si>
  <si>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</si>
  <si>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</si>
  <si>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</si>
  <si>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</si>
  <si>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</si>
  <si>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</si>
  <si>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</si>
  <si>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</si>
  <si>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</si>
  <si>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</si>
  <si>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</si>
  <si>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</si>
  <si>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</si>
  <si>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</si>
  <si>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</si>
  <si>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</si>
  <si>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</si>
  <si>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</si>
  <si>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</si>
  <si>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</si>
  <si>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</si>
  <si>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</si>
  <si>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</si>
  <si>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</si>
  <si>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</si>
  <si>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</si>
  <si>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</si>
  <si>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</si>
  <si>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</si>
  <si>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</si>
  <si>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</si>
  <si>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</si>
  <si>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</si>
  <si>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</si>
  <si>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</si>
  <si>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</si>
  <si>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</si>
  <si>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</si>
  <si>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</si>
  <si>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</si>
  <si>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</si>
  <si>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</si>
  <si>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</si>
  <si>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</si>
  <si>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</si>
  <si>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</si>
  <si>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</si>
  <si>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</si>
  <si>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</si>
  <si>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</si>
  <si>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</si>
  <si>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</si>
  <si>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</si>
  <si>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</si>
  <si>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</si>
  <si>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</si>
  <si>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</si>
  <si>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</si>
  <si>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</si>
  <si>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</si>
  <si>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</si>
  <si>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</si>
  <si>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</si>
  <si>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</si>
  <si>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</si>
  <si>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</si>
  <si>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</si>
  <si>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</si>
  <si>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</si>
  <si>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</si>
  <si>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</si>
  <si>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</si>
  <si>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</si>
  <si>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</si>
  <si>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</si>
  <si>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</si>
  <si>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</si>
  <si>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</si>
  <si>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</si>
  <si>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</si>
  <si>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</si>
  <si>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</si>
  <si>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</si>
  <si>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</si>
  <si>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</si>
  <si>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</si>
  <si>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</si>
  <si>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</si>
  <si>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</si>
  <si>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</si>
  <si>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</si>
  <si>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</si>
  <si>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</si>
  <si>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</si>
  <si>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</si>
  <si>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</si>
  <si>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</si>
  <si>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</si>
  <si>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</si>
  <si>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</si>
  <si>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</si>
  <si>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</si>
  <si>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</si>
  <si>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</si>
  <si>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</si>
  <si>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</si>
  <si>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</si>
  <si>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</si>
  <si>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</si>
  <si>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</si>
  <si>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</si>
  <si>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</si>
  <si>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</si>
  <si>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</si>
  <si>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</si>
  <si>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</si>
  <si>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</si>
  <si>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</si>
  <si>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</si>
  <si>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</si>
  <si>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</si>
  <si>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</si>
  <si>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</si>
  <si>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</si>
  <si>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</si>
  <si>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</si>
  <si>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</si>
  <si>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</si>
  <si>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</si>
  <si>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</si>
  <si>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</si>
  <si>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</si>
  <si>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</si>
  <si>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</si>
  <si>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</si>
  <si>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</si>
  <si>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</si>
  <si>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</si>
  <si>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</si>
  <si>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</si>
  <si>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</si>
  <si>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</si>
  <si>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</si>
  <si>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</si>
  <si>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</si>
  <si>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</si>
  <si>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</si>
  <si>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</si>
  <si>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</si>
  <si>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</si>
  <si>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</si>
  <si>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</si>
  <si>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</si>
  <si>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</si>
  <si>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</si>
  <si>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</si>
  <si>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</si>
  <si>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</si>
  <si>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</si>
  <si>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</si>
  <si>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</si>
  <si>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</si>
  <si>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</si>
  <si>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</si>
  <si>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</si>
  <si>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</si>
  <si>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</si>
  <si>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</si>
  <si>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</si>
  <si>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</si>
  <si>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</si>
  <si>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</si>
  <si>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</si>
  <si>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</si>
  <si>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</si>
  <si>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</si>
  <si>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</si>
  <si>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</si>
  <si>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</si>
  <si>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</si>
  <si>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</si>
  <si>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</si>
  <si>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</si>
  <si>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</si>
  <si>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</si>
  <si>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</si>
  <si>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</si>
  <si>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</si>
  <si>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</si>
  <si>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</si>
  <si>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</si>
  <si>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</si>
  <si>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</si>
  <si>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</si>
  <si>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</si>
  <si>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</si>
  <si>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</si>
  <si>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</si>
  <si>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</si>
  <si>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</si>
  <si>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</si>
  <si>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</si>
  <si>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</si>
  <si>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</si>
  <si>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</si>
  <si>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</si>
  <si>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</si>
  <si>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</si>
  <si>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</si>
  <si>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</si>
  <si>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</si>
  <si>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</si>
  <si>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</si>
  <si>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</si>
  <si>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</si>
  <si>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</si>
  <si>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</si>
  <si>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</si>
  <si>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</si>
  <si>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</si>
  <si>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</si>
  <si>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</si>
  <si>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</si>
  <si>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</si>
  <si>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</si>
  <si>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</si>
  <si>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</si>
  <si>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</si>
  <si>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</si>
  <si>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</si>
  <si>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</si>
  <si>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</si>
  <si>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</si>
  <si>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</si>
  <si>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</si>
  <si>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</si>
  <si>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</si>
  <si>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</si>
  <si>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</si>
  <si>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</si>
  <si>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</si>
  <si>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</si>
  <si>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</si>
  <si>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</si>
  <si>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</si>
  <si>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</si>
  <si>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</si>
  <si>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</si>
  <si>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</si>
  <si>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</si>
  <si>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</si>
  <si>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</si>
  <si>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</si>
  <si>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</si>
  <si>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</si>
  <si>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</si>
  <si>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</si>
  <si>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</si>
  <si>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</si>
  <si>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</si>
  <si>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</si>
  <si>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</si>
  <si>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</si>
  <si>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</si>
  <si>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</si>
  <si>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</si>
  <si>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</si>
  <si>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</si>
  <si>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</si>
  <si>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</si>
  <si>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</si>
  <si>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</si>
  <si>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</si>
  <si>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</si>
  <si>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</si>
  <si>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</si>
  <si>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</si>
  <si>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</si>
  <si>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</si>
  <si>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</si>
  <si>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</si>
  <si>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</si>
  <si>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</si>
  <si>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</si>
  <si>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</si>
  <si>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</si>
  <si>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</si>
  <si>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</si>
  <si>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</si>
  <si>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</si>
  <si>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</si>
  <si>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</si>
  <si>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</si>
  <si>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</si>
  <si>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</si>
  <si>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</si>
  <si>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</si>
  <si>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</si>
  <si>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</si>
  <si>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</si>
  <si>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</si>
  <si>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</si>
  <si>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</si>
  <si>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</si>
  <si>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</si>
  <si>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</si>
  <si>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</si>
  <si>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</si>
  <si>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</si>
  <si>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</si>
  <si>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</si>
  <si>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</si>
  <si>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</si>
  <si>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</si>
  <si>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</si>
  <si>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</si>
  <si>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</si>
  <si>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</si>
  <si>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</si>
  <si>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</si>
  <si>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</si>
  <si>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</si>
  <si>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</si>
  <si>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</si>
  <si>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</si>
  <si>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</si>
  <si>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</si>
  <si>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</si>
  <si>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</si>
  <si>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</si>
  <si>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</si>
  <si>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</si>
  <si>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</si>
  <si>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</si>
  <si>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</si>
  <si>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</si>
  <si>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</si>
  <si>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</si>
  <si>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</si>
  <si>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</si>
  <si>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</si>
  <si>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</si>
  <si>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</si>
  <si>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</si>
  <si>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</si>
  <si>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</si>
  <si>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</si>
  <si>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</si>
  <si>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</si>
  <si>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</si>
  <si>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</si>
  <si>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</si>
  <si>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</si>
  <si>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</si>
  <si>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</si>
  <si>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</si>
  <si>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</si>
  <si>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</si>
  <si>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</si>
  <si>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</si>
  <si>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</si>
  <si>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</si>
  <si>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</si>
  <si>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</si>
  <si>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</si>
  <si>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</si>
  <si>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</si>
  <si>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</si>
  <si>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</si>
  <si>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</si>
  <si>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</si>
  <si>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</si>
  <si>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</si>
  <si>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</si>
  <si>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</si>
  <si>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</si>
  <si>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</si>
  <si>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</si>
  <si>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</si>
  <si>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</si>
  <si>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</si>
  <si>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</si>
  <si>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</si>
  <si>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</si>
  <si>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</si>
  <si>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</si>
  <si>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</si>
  <si>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</si>
  <si>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</si>
  <si>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</si>
  <si>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</si>
  <si>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</si>
  <si>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</si>
  <si>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</si>
  <si>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</si>
  <si>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</si>
  <si>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</si>
  <si>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</si>
  <si>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</si>
  <si>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</si>
  <si>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</si>
  <si>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</si>
  <si>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</si>
  <si>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</si>
  <si>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</si>
  <si>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</si>
  <si>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</si>
  <si>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</si>
  <si>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</si>
  <si>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</si>
  <si>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</si>
  <si>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</si>
  <si>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</si>
  <si>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</si>
  <si>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</si>
  <si>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</si>
  <si>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</si>
  <si>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</si>
  <si>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</si>
  <si>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</si>
  <si>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</si>
  <si>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</si>
  <si>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</si>
  <si>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</si>
  <si>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</si>
  <si>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</si>
  <si>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</si>
  <si>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</si>
  <si>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</si>
  <si>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</si>
  <si>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</si>
  <si>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</si>
  <si>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</si>
  <si>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</si>
  <si>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</si>
  <si>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</si>
  <si>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</si>
  <si>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</si>
  <si>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</si>
  <si>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</si>
  <si>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</si>
  <si>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</si>
  <si>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</si>
  <si>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</si>
  <si>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</si>
  <si>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</si>
  <si>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</si>
  <si>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</si>
  <si>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</si>
  <si>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</si>
  <si>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</si>
  <si>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</si>
  <si>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</si>
  <si>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</si>
  <si>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</si>
  <si>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</si>
  <si>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</si>
  <si>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</si>
  <si>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</si>
  <si>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</si>
  <si>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</si>
  <si>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</si>
  <si>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</si>
  <si>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</si>
  <si>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</si>
  <si>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</si>
  <si>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</si>
  <si>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</si>
  <si>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</si>
  <si>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</si>
  <si>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</si>
  <si>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</si>
  <si>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</si>
  <si>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</si>
  <si>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</si>
  <si>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</si>
  <si>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</si>
  <si>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</si>
  <si>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</si>
  <si>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</si>
  <si>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</si>
  <si>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</si>
  <si>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</si>
  <si>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</si>
  <si>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</si>
  <si>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</si>
  <si>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</si>
  <si>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</si>
  <si>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</si>
  <si>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</si>
  <si>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</si>
  <si>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</si>
  <si>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</si>
  <si>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</si>
  <si>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</si>
  <si>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</si>
  <si>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</si>
  <si>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</si>
  <si>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</si>
  <si>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</si>
  <si>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</si>
  <si>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</si>
  <si>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</si>
  <si>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</si>
  <si>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</si>
  <si>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</si>
  <si>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</si>
  <si>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</si>
  <si>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</si>
  <si>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</si>
  <si>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</si>
  <si>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</si>
  <si>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</si>
  <si>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</si>
  <si>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</si>
  <si>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</si>
  <si>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</si>
  <si>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</si>
  <si>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</si>
  <si>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</si>
  <si>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</si>
  <si>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</si>
  <si>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</si>
  <si>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</si>
  <si>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</si>
  <si>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</si>
  <si>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</si>
  <si>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</si>
  <si>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</si>
  <si>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</si>
  <si>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</si>
  <si>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</si>
  <si>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</si>
  <si>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</si>
  <si>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</si>
  <si>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</si>
  <si>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</si>
  <si>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</si>
  <si>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</si>
  <si>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</si>
  <si>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</si>
  <si>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</si>
  <si>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</si>
  <si>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</si>
  <si>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</si>
  <si>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</si>
  <si>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</si>
  <si>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</si>
  <si>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</si>
  <si>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</si>
  <si>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</si>
  <si>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</si>
  <si>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</si>
  <si>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</si>
  <si>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</si>
  <si>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</si>
  <si>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</si>
  <si>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</si>
  <si>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</si>
  <si>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</si>
  <si>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</si>
  <si>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</si>
  <si>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</si>
  <si>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</si>
  <si>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</si>
  <si>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</si>
  <si>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</si>
  <si>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</si>
  <si>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</si>
  <si>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</si>
  <si>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</si>
  <si>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</si>
  <si>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</si>
  <si>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</si>
  <si>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</si>
  <si>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</si>
  <si>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</si>
  <si>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</si>
  <si>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</si>
  <si>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</si>
  <si>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</si>
  <si>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</si>
  <si>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</si>
  <si>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</si>
  <si>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</si>
  <si>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</si>
  <si>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</si>
  <si>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</si>
  <si>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</si>
  <si>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</si>
  <si>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</si>
  <si>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</si>
  <si>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</si>
  <si>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</si>
  <si>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</si>
  <si>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</si>
  <si>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</si>
  <si>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</si>
  <si>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</si>
  <si>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</si>
  <si>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</si>
  <si>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</si>
  <si>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</si>
  <si>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</si>
  <si>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</si>
  <si>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</si>
  <si>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</si>
  <si>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</si>
  <si>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</si>
  <si>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</si>
  <si>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</si>
  <si>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</si>
  <si>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</si>
  <si>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</si>
  <si>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</si>
  <si>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</si>
  <si>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</si>
  <si>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</si>
  <si>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</si>
  <si>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</si>
  <si>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</si>
  <si>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</si>
  <si>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</si>
  <si>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</si>
  <si>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</si>
  <si>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</si>
  <si>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</si>
  <si>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</si>
  <si>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</si>
  <si>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</si>
  <si>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</si>
  <si>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</si>
  <si>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</si>
  <si>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</si>
  <si>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</si>
  <si>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</si>
  <si>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</si>
  <si>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</si>
  <si>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</si>
  <si>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</si>
  <si>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</si>
  <si>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</si>
  <si>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</si>
  <si>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</si>
  <si>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</si>
  <si>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</si>
  <si>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</si>
  <si>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</si>
  <si>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</si>
  <si>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</si>
  <si>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</si>
  <si>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</si>
  <si>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</si>
  <si>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</si>
  <si>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</si>
  <si>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</si>
  <si>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</si>
  <si>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</si>
  <si>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</si>
  <si>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</si>
  <si>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</si>
  <si>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</si>
  <si>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</si>
  <si>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</si>
  <si>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</si>
  <si>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</si>
  <si>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</si>
  <si>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</si>
  <si>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</si>
  <si>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</si>
  <si>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</si>
  <si>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</si>
  <si>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</si>
  <si>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</si>
  <si>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</si>
  <si>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</si>
  <si>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</si>
  <si>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</si>
  <si>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</si>
  <si>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</si>
  <si>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</si>
  <si>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</si>
  <si>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</si>
  <si>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</si>
  <si>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</si>
  <si>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</si>
  <si>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</si>
  <si>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</si>
  <si>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</si>
  <si>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</si>
  <si>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</si>
  <si>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</si>
  <si>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</si>
  <si>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</si>
  <si>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</si>
  <si>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</si>
  <si>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</si>
  <si>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</si>
  <si>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</si>
  <si>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</si>
  <si>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</si>
  <si>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</si>
  <si>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</si>
  <si>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</si>
  <si>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</si>
  <si>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</si>
  <si>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</si>
  <si>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</si>
  <si>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</si>
  <si>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</si>
  <si>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</si>
  <si>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</si>
  <si>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</si>
  <si>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</si>
  <si>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</si>
  <si>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</si>
  <si>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</si>
  <si>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</si>
  <si>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</si>
  <si>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</si>
  <si>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</si>
  <si>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</si>
  <si>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</si>
  <si>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</si>
  <si>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</si>
  <si>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</si>
  <si>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</si>
  <si>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</si>
  <si>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</si>
  <si>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</si>
  <si>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</si>
  <si>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</si>
  <si>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</si>
  <si>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</si>
  <si>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</si>
  <si>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</si>
  <si>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</si>
  <si>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</si>
  <si>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</si>
  <si>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</si>
  <si>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</si>
  <si>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</si>
  <si>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</si>
  <si>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</si>
  <si>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</si>
  <si>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</si>
  <si>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</si>
  <si>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</si>
  <si>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</si>
  <si>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</si>
  <si>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</si>
  <si>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</si>
  <si>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</si>
  <si>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</si>
  <si>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</si>
  <si>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</si>
  <si>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</si>
  <si>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</si>
  <si>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</si>
  <si>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</si>
  <si>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</si>
  <si>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</si>
  <si>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</si>
  <si>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</si>
  <si>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</si>
  <si>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</si>
  <si>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</si>
  <si>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</si>
  <si>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</si>
  <si>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</si>
  <si>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</si>
  <si>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</si>
  <si>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</si>
  <si>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</si>
  <si>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</si>
  <si>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</si>
  <si>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</si>
  <si>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</si>
  <si>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</si>
  <si>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</si>
  <si>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</si>
  <si>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</si>
  <si>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</si>
  <si>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</si>
  <si>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</si>
  <si>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</si>
  <si>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</si>
  <si>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</si>
  <si>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</si>
  <si>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</si>
  <si>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</si>
  <si>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</si>
  <si>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</si>
  <si>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</si>
  <si>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</si>
  <si>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</si>
  <si>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</si>
  <si>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</si>
  <si>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</si>
  <si>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</si>
  <si>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</si>
  <si>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</si>
  <si>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</si>
  <si>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</si>
  <si>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</si>
  <si>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</si>
  <si>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</si>
  <si>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</si>
  <si>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</si>
  <si>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</si>
  <si>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</si>
  <si>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</si>
  <si>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</si>
  <si>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</si>
  <si>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</si>
  <si>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</si>
  <si>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</si>
  <si>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</si>
  <si>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</si>
  <si>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</si>
  <si>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</si>
  <si>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</si>
  <si>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</si>
  <si>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</si>
  <si>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</si>
  <si>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</si>
  <si>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</si>
  <si>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</si>
  <si>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</si>
  <si>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</si>
  <si>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</si>
  <si>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</si>
  <si>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</si>
  <si>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</si>
  <si>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</si>
  <si>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</si>
  <si>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</si>
  <si>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</si>
  <si>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</si>
  <si>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</si>
  <si>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</si>
  <si>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</si>
  <si>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</si>
  <si>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</si>
  <si>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</si>
  <si>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</si>
  <si>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</si>
  <si>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</si>
  <si>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</si>
  <si>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</si>
  <si>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</si>
  <si>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</si>
  <si>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</si>
  <si>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</si>
  <si>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</si>
  <si>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</si>
  <si>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</si>
  <si>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</si>
  <si>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</si>
  <si>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</si>
  <si>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</si>
  <si>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</si>
  <si>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</si>
  <si>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</si>
  <si>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</si>
  <si>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</si>
  <si>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</si>
  <si>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</si>
  <si>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</si>
  <si>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</si>
  <si>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</si>
  <si>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</si>
  <si>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</si>
  <si>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</si>
  <si>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</si>
  <si>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</si>
  <si>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</si>
  <si>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</si>
  <si>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</si>
  <si>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</si>
  <si>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</si>
  <si>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</si>
  <si>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</si>
  <si>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</si>
  <si>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</si>
  <si>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</si>
  <si>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</si>
  <si>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</si>
  <si>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</si>
  <si>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</si>
  <si>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</si>
  <si>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</si>
  <si>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</si>
  <si>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</si>
  <si>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</si>
  <si>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</si>
  <si>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</si>
  <si>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</si>
  <si>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</si>
  <si>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</si>
  <si>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</si>
  <si>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</si>
  <si>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</si>
  <si>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</si>
  <si>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</si>
  <si>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</si>
  <si>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</si>
  <si>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</si>
  <si>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</si>
  <si>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</si>
  <si>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</si>
  <si>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</si>
  <si>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</si>
  <si>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</si>
  <si>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</si>
  <si>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</si>
  <si>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</si>
  <si>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</si>
  <si>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</si>
  <si>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</si>
  <si>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</si>
  <si>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</si>
  <si>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</si>
  <si>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</si>
  <si>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</si>
  <si>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</si>
  <si>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</si>
  <si>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</si>
  <si>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</si>
  <si>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</si>
  <si>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</si>
  <si>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</si>
  <si>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</si>
  <si>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</si>
  <si>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</si>
  <si>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</si>
  <si>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</si>
  <si>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</si>
  <si>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</si>
  <si>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</si>
  <si>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</si>
  <si>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</si>
  <si>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</si>
  <si>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</si>
  <si>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</si>
  <si>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</si>
  <si>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</si>
  <si>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</si>
  <si>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</si>
  <si>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</si>
  <si>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</si>
  <si>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</si>
  <si>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</si>
  <si>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</si>
  <si>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</si>
  <si>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</si>
  <si>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</si>
  <si>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</si>
  <si>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</si>
  <si>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</si>
  <si>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</si>
  <si>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</si>
  <si>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</si>
  <si>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</si>
  <si>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</si>
  <si>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</si>
  <si>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</si>
  <si>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</si>
  <si>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</si>
  <si>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</si>
  <si>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</si>
  <si>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</si>
  <si>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</si>
  <si>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</si>
  <si>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</si>
  <si>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</si>
  <si>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</si>
  <si>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</si>
  <si>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</si>
  <si>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</si>
  <si>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</si>
  <si>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</si>
  <si>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</si>
  <si>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</si>
  <si>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</si>
  <si>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</si>
  <si>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</si>
  <si>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</si>
  <si>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</si>
  <si>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</si>
  <si>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</si>
  <si>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</si>
  <si>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</si>
  <si>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</si>
  <si>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</si>
  <si>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</si>
  <si>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</si>
  <si>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</si>
  <si>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</si>
  <si>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</si>
  <si>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</si>
  <si>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</si>
  <si>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</si>
  <si>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</si>
  <si>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</si>
  <si>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</si>
  <si>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</si>
  <si>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</si>
  <si>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</si>
  <si>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</si>
  <si>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</si>
  <si>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</si>
  <si>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</si>
  <si>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</si>
  <si>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</si>
  <si>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</si>
  <si>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</si>
  <si>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</si>
  <si>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</si>
  <si>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</si>
  <si>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</si>
  <si>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</si>
  <si>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</si>
  <si>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</si>
  <si>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</si>
  <si>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</si>
  <si>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</si>
  <si>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</si>
  <si>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</si>
  <si>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</si>
  <si>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</si>
  <si>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</si>
  <si>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</si>
  <si>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</si>
  <si>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</si>
  <si>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</si>
  <si>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</si>
  <si>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</si>
  <si>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</si>
  <si>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</si>
  <si>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</si>
  <si>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</si>
  <si>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</si>
  <si>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</si>
  <si>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</si>
  <si>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</si>
  <si>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</si>
  <si>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</si>
  <si>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</si>
  <si>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</si>
  <si>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</si>
  <si>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</si>
  <si>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</si>
  <si>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</si>
  <si>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</si>
  <si>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</si>
  <si>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</si>
  <si>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</si>
  <si>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</si>
  <si>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</si>
  <si>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</si>
  <si>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</si>
  <si>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</si>
  <si>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</si>
  <si>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</si>
  <si>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</si>
  <si>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</si>
  <si>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</si>
  <si>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</si>
  <si>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</si>
  <si>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</si>
  <si>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</si>
  <si>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</si>
  <si>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</si>
  <si>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</si>
  <si>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</si>
  <si>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</si>
  <si>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</si>
  <si>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</si>
  <si>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</si>
  <si>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</si>
  <si>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</si>
  <si>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</si>
  <si>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</si>
  <si>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</si>
  <si>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</si>
  <si>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</si>
  <si>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</si>
  <si>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</si>
  <si>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</si>
  <si>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</si>
  <si>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</si>
  <si>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</si>
  <si>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</si>
  <si>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</si>
  <si>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</si>
  <si>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</si>
  <si>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</si>
  <si>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</si>
  <si>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</si>
  <si>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</si>
  <si>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</si>
  <si>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</si>
  <si>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</si>
  <si>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</si>
  <si>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</si>
  <si>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</si>
  <si>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</si>
  <si>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</si>
  <si>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</si>
  <si>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</si>
  <si>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</si>
  <si>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</si>
  <si>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</si>
  <si>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</si>
  <si>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</si>
  <si>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</si>
  <si>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</si>
  <si>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</si>
  <si>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</si>
  <si>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</si>
  <si>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</si>
  <si>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</si>
  <si>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</si>
  <si>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</si>
  <si>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</si>
  <si>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</si>
  <si>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</si>
  <si>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</si>
  <si>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</si>
  <si>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</si>
  <si>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</si>
  <si>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</si>
  <si>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</si>
  <si>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</si>
  <si>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</si>
  <si>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</si>
  <si>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</si>
  <si>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</si>
  <si>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</si>
  <si>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</si>
  <si>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</si>
  <si>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</si>
  <si>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</si>
  <si>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</si>
  <si>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</si>
  <si>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</si>
  <si>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</si>
  <si>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</si>
  <si>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</si>
  <si>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</si>
  <si>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</si>
  <si>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</si>
  <si>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</si>
  <si>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</si>
  <si>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</si>
  <si>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</si>
  <si>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</si>
  <si>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</si>
  <si>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</si>
  <si>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</si>
  <si>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</si>
  <si>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</si>
  <si>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</si>
  <si>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</si>
  <si>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</si>
  <si>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</si>
  <si>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</si>
  <si>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</si>
  <si>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</si>
  <si>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</si>
  <si>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</si>
  <si>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</si>
  <si>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</si>
  <si>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</si>
  <si>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</si>
  <si>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</si>
  <si>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</si>
  <si>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</si>
  <si>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</si>
  <si>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</si>
  <si>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</si>
  <si>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</si>
  <si>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</si>
  <si>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</si>
  <si>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</si>
  <si>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</si>
  <si>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</si>
  <si>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</si>
  <si>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</si>
  <si>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</si>
  <si>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</si>
  <si>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</si>
  <si>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</si>
  <si>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</si>
  <si>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</si>
  <si>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</si>
  <si>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</si>
  <si>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</si>
  <si>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</si>
  <si>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</si>
  <si>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</si>
  <si>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</si>
  <si>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</si>
  <si>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</si>
  <si>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</si>
  <si>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</si>
  <si>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</si>
  <si>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</si>
  <si>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</si>
  <si>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</si>
  <si>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</si>
  <si>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</si>
  <si>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</si>
  <si>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</si>
  <si>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</si>
  <si>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</si>
  <si>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</si>
  <si>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</si>
  <si>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</si>
  <si>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</si>
  <si>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</si>
  <si>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</si>
  <si>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</si>
  <si>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</si>
  <si>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</si>
  <si>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</si>
  <si>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</si>
  <si>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</si>
  <si>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</si>
  <si>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</si>
  <si>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</si>
  <si>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</si>
  <si>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</si>
  <si>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</si>
  <si>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</si>
  <si>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</si>
  <si>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</si>
  <si>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</si>
  <si>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</si>
  <si>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</si>
  <si>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</si>
  <si>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</si>
  <si>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</si>
  <si>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</si>
  <si>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</si>
  <si>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</si>
  <si>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</si>
  <si>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</si>
  <si>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</si>
  <si>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</si>
  <si>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</si>
  <si>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</si>
  <si>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</si>
  <si>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</si>
  <si>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</si>
  <si>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</si>
  <si>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</si>
  <si>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</si>
  <si>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</si>
  <si>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</si>
  <si>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</si>
  <si>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</si>
  <si>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</si>
  <si>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</si>
  <si>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</si>
  <si>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</si>
  <si>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</si>
  <si>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</si>
  <si>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</si>
  <si>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</si>
  <si>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</si>
  <si>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</si>
  <si>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</si>
  <si>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</si>
  <si>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</si>
  <si>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</si>
  <si>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</si>
  <si>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</si>
  <si>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</si>
  <si>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</si>
  <si>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</si>
  <si>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</si>
  <si>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</si>
  <si>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</si>
  <si>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</si>
  <si>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</si>
  <si>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</si>
  <si>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</si>
  <si>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</si>
  <si>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</si>
  <si>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</si>
  <si>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</si>
  <si>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</si>
  <si>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</si>
  <si>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</si>
  <si>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</si>
  <si>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</si>
  <si>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</si>
  <si>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</si>
  <si>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</si>
  <si>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</si>
  <si>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</si>
  <si>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</si>
  <si>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</si>
  <si>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</si>
  <si>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</si>
  <si>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</si>
  <si>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</si>
  <si>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</si>
  <si>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</si>
  <si>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</si>
  <si>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</si>
  <si>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</si>
  <si>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</si>
  <si>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</si>
  <si>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</si>
  <si>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</si>
  <si>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</si>
  <si>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</si>
  <si>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</si>
  <si>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</si>
  <si>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</si>
  <si>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</si>
  <si>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</si>
  <si>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</si>
  <si>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</si>
  <si>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</si>
  <si>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</si>
  <si>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</si>
  <si>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</si>
  <si>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</si>
  <si>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</si>
  <si>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</si>
  <si>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</si>
  <si>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</si>
  <si>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</si>
  <si>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</si>
  <si>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</si>
  <si>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</si>
  <si>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</si>
  <si>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</si>
  <si>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</si>
  <si>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</si>
  <si>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</si>
  <si>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</si>
  <si>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</si>
  <si>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</si>
  <si>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</si>
  <si>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</si>
  <si>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</si>
  <si>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</si>
  <si>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</si>
  <si>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</si>
  <si>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</si>
  <si>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</si>
  <si>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</si>
  <si>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</si>
  <si>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</si>
  <si>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</si>
  <si>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</si>
  <si>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</si>
  <si>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</si>
  <si>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</si>
  <si>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</si>
  <si>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</si>
  <si>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</si>
  <si>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</si>
  <si>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</si>
  <si>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</si>
  <si>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</si>
  <si>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</si>
  <si>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</si>
  <si>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</si>
  <si>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</si>
  <si>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</si>
  <si>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</si>
  <si>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</si>
  <si>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</si>
  <si>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</si>
  <si>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</si>
  <si>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</si>
  <si>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</si>
  <si>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</si>
  <si>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</si>
  <si>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</si>
  <si>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</si>
  <si>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</si>
  <si>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</si>
  <si>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</si>
  <si>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</si>
  <si>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</si>
  <si>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</si>
  <si>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</si>
  <si>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</si>
  <si>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</si>
  <si>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</si>
  <si>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</si>
  <si>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</si>
  <si>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</si>
  <si>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</si>
  <si>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</si>
  <si>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</si>
  <si>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</si>
  <si>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</si>
  <si>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</si>
  <si>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</si>
  <si>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</si>
  <si>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</si>
  <si>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</si>
  <si>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</si>
  <si>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</si>
  <si>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</si>
  <si>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</si>
  <si>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</si>
  <si>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</si>
  <si>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</si>
  <si>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</si>
  <si>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</si>
  <si>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</si>
  <si>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</si>
  <si>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</si>
  <si>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</si>
  <si>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</si>
  <si>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</si>
  <si>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</si>
  <si>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</si>
  <si>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</si>
  <si>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</si>
  <si>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</si>
  <si>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</si>
  <si>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</si>
  <si>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</si>
  <si>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</si>
  <si>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</si>
  <si>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</si>
  <si>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</si>
  <si>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</si>
  <si>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</si>
  <si>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</si>
  <si>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</si>
  <si>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</si>
  <si>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</si>
  <si>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</si>
  <si>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</si>
  <si>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</si>
  <si>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</si>
  <si>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</si>
  <si>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</si>
  <si>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</si>
  <si>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</si>
  <si>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</si>
  <si>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</si>
  <si>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</si>
  <si>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</si>
  <si>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</si>
  <si>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</si>
  <si>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</si>
  <si>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</si>
  <si>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</si>
  <si>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</si>
  <si>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</si>
  <si>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</si>
  <si>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</si>
  <si>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</si>
  <si>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</si>
  <si>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</si>
  <si>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</si>
  <si>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</si>
  <si>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</si>
  <si>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</si>
  <si>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</si>
  <si>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</si>
  <si>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</si>
  <si>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</si>
  <si>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</si>
  <si>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</si>
  <si>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</si>
  <si>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</si>
  <si>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</si>
  <si>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</si>
  <si>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</si>
  <si>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</si>
  <si>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</si>
  <si>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</si>
  <si>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</si>
  <si>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</si>
  <si>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</si>
  <si>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</si>
  <si>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</si>
  <si>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</si>
  <si>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</si>
  <si>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</si>
  <si>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</si>
  <si>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</si>
  <si>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</si>
  <si>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</si>
  <si>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</si>
  <si>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</si>
  <si>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</si>
  <si>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</si>
  <si>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</si>
  <si>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</si>
  <si>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</si>
  <si>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</si>
  <si>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</si>
  <si>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</si>
  <si>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</si>
  <si>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</si>
  <si>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</si>
  <si>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</si>
  <si>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</si>
  <si>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</si>
  <si>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</si>
  <si>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</si>
  <si>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</si>
  <si>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</si>
  <si>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</si>
  <si>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</si>
  <si>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</si>
  <si>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</si>
  <si>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</si>
  <si>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</si>
  <si>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</si>
  <si>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</si>
  <si>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</si>
  <si>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</si>
  <si>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</si>
  <si>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</si>
  <si>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</si>
  <si>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</si>
  <si>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</si>
  <si>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</si>
  <si>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</si>
  <si>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</si>
  <si>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</si>
  <si>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</si>
  <si>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</si>
  <si>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</si>
  <si>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</si>
  <si>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</si>
  <si>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</si>
  <si>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</si>
  <si>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</si>
  <si>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</si>
  <si>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</si>
  <si>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</si>
  <si>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</si>
  <si>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</si>
  <si>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</si>
  <si>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</si>
  <si>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</si>
  <si>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</si>
  <si>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</si>
  <si>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</si>
  <si>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</si>
  <si>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</si>
  <si>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</si>
  <si>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</si>
  <si>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</si>
  <si>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</si>
  <si>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</si>
  <si>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</si>
  <si>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</si>
  <si>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</si>
  <si>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</si>
  <si>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</si>
  <si>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</si>
  <si>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</si>
  <si>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</si>
  <si>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</si>
  <si>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</si>
  <si>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</si>
  <si>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</si>
  <si>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</si>
  <si>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</si>
  <si>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</si>
  <si>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</si>
  <si>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</si>
  <si>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</si>
  <si>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</si>
  <si>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</si>
  <si>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</si>
  <si>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</si>
  <si>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</si>
  <si>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</si>
  <si>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</si>
  <si>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</si>
  <si>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</si>
  <si>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</si>
  <si>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</si>
  <si>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</si>
  <si>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</si>
  <si>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</si>
  <si>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</si>
  <si>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</si>
  <si>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</si>
  <si>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</si>
  <si>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</si>
  <si>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</si>
  <si>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</si>
  <si>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</si>
  <si>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</si>
  <si>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</si>
  <si>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</si>
  <si>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</si>
  <si>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</si>
  <si>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</si>
  <si>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</si>
  <si>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</si>
  <si>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</si>
  <si>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</si>
  <si>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</si>
  <si>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</si>
  <si>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</si>
  <si>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</si>
  <si>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</si>
  <si>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</si>
  <si>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</si>
  <si>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</si>
  <si>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</si>
  <si>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</si>
  <si>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</si>
  <si>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</si>
  <si>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</si>
  <si>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</si>
  <si>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</si>
  <si>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</si>
  <si>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</si>
  <si>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</si>
  <si>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</si>
  <si>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</si>
  <si>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</si>
  <si>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</si>
  <si>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</si>
  <si>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</si>
  <si>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</si>
  <si>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</si>
  <si>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</si>
  <si>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</si>
  <si>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</si>
  <si>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</si>
  <si>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</si>
  <si>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</si>
  <si>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</si>
  <si>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</si>
  <si>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</si>
  <si>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</si>
  <si>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</si>
  <si>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</si>
  <si>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</si>
  <si>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</si>
  <si>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</si>
  <si>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</si>
  <si>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</si>
  <si>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</si>
  <si>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</si>
  <si>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</si>
  <si>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</si>
  <si>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</si>
  <si>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</si>
  <si>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</si>
  <si>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</si>
  <si>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</si>
  <si>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</si>
  <si>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</si>
  <si>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</si>
  <si>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</si>
  <si>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</si>
  <si>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</si>
  <si>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</si>
  <si>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</si>
  <si>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</si>
  <si>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</si>
  <si>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</si>
  <si>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</si>
  <si>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</si>
  <si>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</si>
  <si>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</si>
  <si>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</si>
  <si>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</si>
  <si>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</si>
  <si>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</si>
  <si>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</si>
  <si>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</si>
  <si>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</si>
  <si>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</si>
  <si>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</si>
  <si>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</si>
  <si>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</si>
  <si>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</si>
  <si>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</si>
  <si>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</si>
  <si>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</si>
  <si>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</si>
  <si>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</si>
  <si>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</si>
  <si>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</si>
  <si>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</si>
  <si>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</si>
  <si>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</si>
  <si>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</si>
  <si>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</si>
  <si>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</si>
  <si>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</si>
  <si>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</si>
  <si>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</si>
  <si>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</si>
  <si>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</si>
  <si>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</si>
  <si>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</si>
  <si>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</si>
  <si>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</si>
  <si>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</si>
  <si>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</si>
  <si>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</si>
  <si>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</si>
  <si>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</si>
  <si>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</si>
  <si>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</si>
  <si>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</si>
  <si>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</si>
  <si>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</si>
  <si>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</si>
  <si>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</si>
  <si>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</si>
  <si>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</si>
  <si>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</si>
  <si>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</si>
  <si>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</si>
  <si>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</si>
  <si>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</si>
  <si>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</si>
  <si>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</si>
  <si>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</si>
  <si>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</si>
  <si>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</si>
  <si>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</si>
  <si>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</si>
  <si>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</si>
  <si>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</si>
  <si>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</si>
  <si>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</si>
  <si>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</si>
  <si>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</si>
  <si>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</si>
  <si>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</si>
  <si>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</si>
  <si>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</si>
  <si>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</si>
  <si>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</si>
  <si>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</si>
  <si>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</si>
  <si>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</si>
  <si>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</si>
  <si>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</si>
  <si>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</si>
  <si>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</si>
  <si>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</si>
  <si>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</si>
  <si>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</si>
  <si>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</si>
  <si>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</si>
  <si>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</si>
  <si>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</si>
  <si>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</si>
  <si>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</si>
  <si>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</si>
  <si>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</si>
  <si>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</si>
  <si>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</si>
  <si>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</si>
  <si>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</si>
  <si>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</si>
  <si>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</si>
  <si>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</si>
  <si>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</si>
  <si>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</si>
  <si>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</si>
  <si>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</si>
  <si>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</si>
  <si>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</si>
  <si>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</si>
  <si>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</si>
  <si>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</si>
  <si>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</si>
  <si>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</si>
  <si>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</si>
  <si>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</si>
  <si>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</si>
  <si>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</si>
  <si>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</si>
  <si>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</si>
  <si>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</si>
  <si>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</si>
  <si>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</si>
  <si>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</si>
  <si>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</si>
  <si>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</si>
  <si>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</si>
  <si>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</si>
  <si>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</si>
  <si>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</si>
  <si>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</si>
  <si>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</si>
  <si>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</si>
  <si>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</si>
  <si>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</si>
  <si>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</si>
  <si>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</si>
  <si>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</si>
  <si>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</si>
  <si>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</si>
  <si>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</si>
  <si>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</si>
  <si>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</si>
  <si>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</si>
  <si>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</si>
  <si>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</si>
  <si>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</si>
  <si>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</si>
  <si>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</si>
  <si>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</si>
  <si>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</si>
  <si>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</si>
  <si>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</si>
  <si>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</si>
  <si>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</si>
  <si>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</si>
  <si>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</si>
  <si>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</si>
  <si>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</si>
  <si>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</si>
  <si>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</si>
  <si>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</si>
  <si>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</si>
  <si>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</si>
  <si>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</si>
  <si>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</si>
  <si>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</si>
  <si>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</si>
  <si>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</si>
  <si>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</si>
  <si>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</si>
  <si>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</si>
  <si>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</si>
  <si>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</si>
  <si>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</si>
  <si>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</si>
  <si>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</si>
  <si>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</si>
  <si>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</si>
  <si>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</si>
  <si>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</si>
  <si>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</si>
  <si>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</si>
  <si>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</si>
  <si>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</si>
  <si>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</si>
  <si>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</si>
  <si>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</si>
  <si>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</si>
  <si>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</si>
  <si>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</si>
  <si>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</si>
  <si>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</si>
  <si>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</si>
  <si>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</si>
  <si>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</si>
  <si>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</si>
  <si>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</si>
  <si>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</si>
  <si>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</si>
  <si>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</si>
  <si>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</si>
  <si>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</si>
  <si>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</si>
  <si>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</si>
  <si>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</si>
  <si>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</si>
  <si>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</si>
  <si>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</si>
  <si>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</si>
  <si>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</si>
  <si>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</si>
  <si>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</si>
  <si>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</si>
  <si>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</si>
  <si>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</si>
  <si>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</si>
  <si>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</si>
  <si>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</si>
  <si>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</si>
  <si>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</si>
  <si>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</si>
  <si>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</si>
  <si>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</si>
  <si>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</si>
  <si>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</si>
  <si>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</si>
  <si>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</si>
  <si>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</si>
  <si>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</si>
  <si>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</si>
  <si>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</si>
  <si>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</si>
  <si>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</si>
  <si>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</si>
  <si>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</si>
  <si>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</si>
  <si>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</si>
  <si>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</si>
  <si>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</si>
  <si>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</si>
  <si>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</si>
  <si>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</si>
  <si>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</si>
  <si>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</si>
  <si>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</si>
  <si>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</si>
  <si>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</si>
  <si>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</si>
  <si>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</si>
  <si>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</si>
  <si>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</si>
  <si>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</si>
  <si>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</si>
  <si>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</si>
  <si>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</si>
  <si>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</si>
  <si>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</si>
  <si>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</si>
  <si>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</si>
  <si>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</si>
  <si>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</si>
  <si>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</si>
  <si>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</si>
  <si>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</si>
  <si>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</si>
  <si>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</si>
  <si>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</si>
  <si>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</si>
  <si>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</si>
  <si>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</si>
  <si>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</si>
  <si>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</si>
  <si>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</si>
  <si>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</si>
  <si>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</si>
  <si>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</si>
  <si>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</si>
  <si>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</si>
  <si>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</si>
  <si>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</si>
  <si>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</si>
  <si>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</si>
  <si>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</si>
  <si>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</si>
  <si>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</si>
  <si>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</si>
  <si>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</si>
  <si>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</si>
  <si>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</si>
  <si>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</si>
  <si>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</si>
  <si>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</si>
  <si>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</si>
  <si>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</si>
  <si>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</si>
  <si>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</si>
  <si>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</si>
  <si>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</si>
  <si>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</si>
  <si>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</si>
  <si>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</si>
  <si>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</si>
  <si>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</si>
  <si>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</si>
  <si>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</si>
  <si>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</si>
  <si>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</si>
  <si>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</si>
  <si>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</si>
  <si>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</si>
  <si>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</si>
  <si>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</si>
  <si>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</si>
  <si>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</si>
  <si>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</si>
  <si>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</si>
  <si>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</si>
  <si>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</si>
  <si>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</si>
  <si>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</si>
  <si>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</si>
  <si>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</si>
  <si>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</si>
  <si>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</si>
  <si>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</si>
  <si>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</si>
  <si>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</si>
  <si>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</si>
  <si>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</si>
  <si>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</si>
  <si>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</si>
  <si>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</si>
  <si>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</si>
  <si>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</si>
  <si>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</si>
  <si>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</si>
  <si>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</si>
  <si>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</si>
  <si>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</si>
  <si>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</si>
  <si>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</si>
  <si>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</si>
  <si>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</si>
  <si>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</si>
  <si>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</si>
  <si>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</si>
  <si>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</si>
  <si>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</si>
  <si>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</si>
  <si>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</si>
  <si>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</si>
  <si>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</si>
  <si>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</si>
  <si>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</si>
  <si>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</si>
  <si>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</si>
  <si>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</si>
  <si>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</si>
  <si>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</si>
  <si>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</si>
  <si>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</si>
  <si>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</si>
  <si>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</si>
  <si>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</si>
  <si>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</si>
  <si>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</si>
  <si>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</si>
  <si>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</si>
  <si>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</si>
  <si>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</si>
  <si>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</si>
  <si>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</si>
  <si>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</si>
  <si>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</si>
  <si>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</si>
  <si>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</si>
  <si>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</si>
  <si>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</si>
  <si>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</si>
  <si>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</si>
  <si>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</si>
  <si>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</si>
  <si>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</si>
  <si>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</si>
  <si>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</si>
  <si>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</si>
  <si>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</si>
  <si>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</si>
  <si>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</si>
  <si>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</si>
  <si>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</si>
  <si>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</si>
  <si>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</si>
  <si>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</si>
  <si>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</si>
  <si>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</si>
  <si>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</si>
  <si>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</si>
  <si>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</si>
  <si>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</si>
  <si>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</si>
  <si>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</si>
  <si>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</si>
  <si>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</si>
  <si>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</si>
  <si>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</si>
  <si>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</si>
  <si>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</si>
  <si>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</si>
  <si>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</si>
  <si>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</si>
  <si>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</si>
  <si>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</si>
  <si>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</si>
  <si>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</si>
  <si>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</si>
  <si>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</si>
  <si>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</si>
  <si>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</si>
  <si>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</si>
  <si>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</si>
  <si>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</si>
  <si>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</si>
  <si>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</si>
  <si>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</si>
  <si>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</si>
  <si>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</si>
  <si>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</si>
  <si>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</si>
  <si>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</si>
  <si>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</si>
  <si>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</si>
  <si>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</si>
  <si>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</si>
  <si>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</si>
  <si>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</si>
  <si>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</si>
  <si>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</si>
  <si>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</si>
  <si>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</si>
  <si>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</si>
  <si>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</si>
  <si>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</si>
  <si>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</si>
  <si>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</si>
  <si>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</si>
  <si>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</si>
  <si>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</si>
  <si>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</si>
  <si>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</si>
  <si>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</si>
  <si>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</si>
  <si>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</si>
  <si>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</si>
  <si>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</si>
  <si>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</si>
  <si>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</si>
  <si>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</si>
  <si>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</si>
  <si>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</si>
  <si>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</si>
  <si>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</si>
  <si>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</si>
  <si>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</si>
  <si>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</si>
  <si>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</si>
  <si>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</si>
  <si>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</si>
  <si>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</si>
  <si>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</si>
  <si>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</si>
  <si>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</si>
  <si>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</si>
  <si>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</si>
  <si>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</si>
  <si>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</si>
  <si>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</si>
  <si>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</si>
  <si>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</si>
  <si>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</si>
  <si>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</si>
  <si>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</si>
  <si>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</si>
  <si>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</si>
  <si>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</si>
  <si>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</si>
  <si>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</si>
  <si>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</si>
  <si>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</si>
  <si>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</si>
  <si>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</si>
  <si>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</si>
  <si>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</si>
  <si>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</si>
  <si>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</si>
  <si>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</si>
  <si>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</si>
  <si>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</si>
  <si>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</si>
  <si>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</si>
  <si>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</si>
  <si>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</si>
  <si>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</si>
  <si>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</si>
  <si>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</si>
  <si>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</si>
  <si>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</si>
  <si>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</si>
  <si>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</si>
  <si>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</si>
  <si>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</si>
  <si>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</si>
  <si>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</si>
  <si>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</si>
  <si>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</si>
  <si>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</si>
  <si>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</si>
  <si>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</si>
  <si>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</si>
  <si>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</si>
  <si>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</si>
  <si>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</si>
  <si>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</si>
  <si>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</si>
  <si>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</si>
  <si>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</si>
  <si>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</si>
  <si>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</si>
  <si>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</si>
  <si>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</si>
  <si>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</si>
  <si>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</si>
  <si>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</si>
  <si>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</si>
  <si>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</si>
  <si>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</si>
  <si>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</si>
  <si>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</si>
  <si>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</si>
  <si>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</si>
  <si>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</si>
  <si>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</si>
  <si>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</si>
  <si>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</si>
  <si>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</si>
  <si>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</si>
  <si>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</si>
  <si>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</si>
  <si>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</si>
  <si>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</si>
  <si>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</si>
  <si>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</si>
  <si>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</si>
  <si>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</si>
  <si>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</si>
  <si>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</si>
  <si>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</si>
  <si>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</si>
  <si>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</si>
  <si>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</si>
  <si>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</si>
  <si>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</si>
  <si>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</si>
  <si>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</si>
  <si>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</si>
  <si>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</si>
  <si>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</si>
  <si>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</si>
  <si>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</si>
  <si>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</si>
  <si>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</si>
  <si>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</si>
  <si>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</si>
  <si>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</si>
  <si>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</si>
  <si>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</si>
  <si>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</si>
  <si>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</si>
  <si>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</si>
  <si>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</si>
  <si>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</si>
  <si>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</si>
  <si>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</si>
  <si>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</si>
  <si>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</si>
  <si>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</si>
  <si>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</si>
  <si>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</si>
  <si>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</si>
  <si>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</si>
  <si>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</si>
  <si>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</si>
  <si>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</si>
  <si>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</si>
  <si>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</si>
  <si>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</si>
  <si>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</si>
  <si>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</si>
  <si>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</si>
  <si>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</si>
  <si>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</si>
  <si>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</si>
  <si>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</si>
  <si>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</si>
  <si>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</si>
  <si>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</si>
  <si>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</si>
  <si>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</si>
  <si>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</si>
  <si>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</si>
  <si>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</si>
  <si>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</si>
  <si>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</si>
  <si>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</si>
  <si>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</si>
  <si>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</si>
  <si>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</si>
  <si>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</si>
  <si>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</si>
  <si>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</si>
  <si>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</si>
  <si>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</si>
  <si>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</si>
  <si>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</si>
  <si>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</si>
  <si>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</si>
  <si>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</si>
  <si>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</si>
  <si>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</si>
  <si>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</si>
  <si>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</si>
  <si>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</si>
  <si>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</si>
  <si>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</si>
  <si>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</si>
  <si>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</si>
  <si>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</si>
  <si>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</si>
  <si>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</si>
  <si>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</si>
  <si>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</si>
  <si>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</si>
  <si>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</si>
  <si>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</si>
  <si>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</si>
  <si>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</si>
  <si>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</si>
  <si>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</si>
  <si>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</si>
  <si>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</si>
  <si>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</si>
  <si>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</si>
  <si>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</si>
  <si>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</si>
  <si>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</si>
  <si>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</si>
  <si>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</si>
  <si>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</si>
  <si>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</si>
  <si>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</si>
  <si>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</si>
  <si>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</si>
  <si>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</si>
  <si>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</si>
  <si>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</si>
  <si>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</si>
  <si>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</si>
  <si>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</si>
  <si>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</si>
  <si>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</si>
  <si>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</si>
  <si>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</si>
  <si>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</si>
  <si>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</si>
  <si>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</si>
  <si>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</si>
  <si>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</si>
  <si>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</si>
  <si>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</si>
  <si>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</si>
  <si>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</si>
  <si>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</si>
  <si>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</si>
  <si>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</si>
  <si>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</si>
  <si>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</si>
  <si>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</si>
  <si>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</si>
  <si>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</si>
  <si>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</si>
  <si>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</si>
  <si>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</si>
  <si>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</si>
  <si>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</si>
  <si>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</si>
  <si>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</si>
  <si>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</si>
  <si>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</si>
  <si>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</si>
  <si>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</si>
  <si>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</si>
  <si>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</si>
  <si>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</si>
  <si>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</si>
  <si>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</si>
  <si>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</si>
  <si>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</si>
  <si>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</si>
  <si>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</si>
  <si>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</si>
  <si>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</si>
  <si>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</si>
  <si>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</si>
  <si>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</si>
  <si>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</si>
  <si>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</si>
  <si>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</si>
  <si>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</si>
  <si>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</si>
  <si>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</si>
  <si>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</si>
  <si>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</si>
  <si>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</si>
  <si>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</si>
  <si>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</si>
  <si>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</si>
  <si>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</si>
  <si>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</si>
  <si>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</si>
  <si>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</si>
  <si>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</si>
  <si>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</si>
  <si>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</si>
  <si>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</si>
  <si>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</si>
  <si>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</si>
  <si>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</si>
  <si>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</si>
  <si>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</si>
  <si>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</si>
  <si>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</si>
  <si>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</si>
  <si>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</si>
  <si>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</si>
  <si>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</si>
  <si>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</si>
  <si>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</si>
  <si>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</si>
  <si>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</si>
  <si>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</si>
  <si>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</si>
  <si>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</si>
  <si>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</si>
  <si>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</si>
  <si>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</si>
  <si>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</si>
  <si>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</si>
  <si>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</si>
  <si>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</si>
  <si>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</si>
  <si>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</si>
  <si>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</si>
  <si>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</si>
  <si>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</si>
  <si>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</si>
  <si>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</si>
  <si>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</si>
  <si>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</si>
  <si>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</si>
  <si>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</si>
  <si>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</si>
  <si>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</si>
  <si>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</si>
  <si>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</si>
  <si>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</si>
  <si>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</si>
  <si>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</si>
  <si>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</si>
  <si>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</si>
  <si>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</si>
  <si>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</si>
  <si>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</si>
  <si>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</si>
  <si>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</si>
  <si>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</si>
  <si>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</si>
  <si>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</si>
  <si>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</si>
  <si>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</si>
  <si>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</si>
  <si>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</si>
  <si>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</si>
  <si>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</si>
  <si>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</si>
  <si>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</si>
  <si>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</si>
  <si>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</si>
  <si>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</si>
  <si>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</si>
  <si>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</si>
  <si>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</si>
  <si>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</si>
  <si>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</si>
  <si>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</si>
  <si>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</si>
  <si>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</si>
  <si>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</si>
  <si>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</si>
  <si>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</si>
  <si>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</si>
  <si>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</si>
  <si>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</si>
  <si>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</si>
  <si>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</si>
  <si>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</si>
  <si>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</si>
  <si>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</si>
  <si>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</si>
  <si>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</si>
  <si>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</si>
  <si>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</si>
  <si>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</si>
  <si>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</si>
  <si>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</si>
  <si>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</si>
  <si>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</si>
  <si>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</si>
  <si>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</si>
  <si>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</si>
  <si>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</si>
  <si>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</si>
  <si>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</si>
  <si>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</si>
  <si>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</si>
  <si>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</si>
  <si>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</si>
  <si>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</si>
  <si>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</si>
  <si>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</si>
  <si>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</si>
  <si>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</si>
  <si>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</si>
  <si>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</si>
  <si>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</si>
  <si>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</si>
  <si>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</si>
  <si>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</si>
  <si>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</si>
  <si>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</si>
  <si>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</si>
  <si>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</si>
  <si>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</si>
  <si>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</si>
  <si>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</si>
  <si>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</si>
  <si>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</si>
  <si>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</si>
  <si>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</si>
  <si>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</si>
  <si>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</si>
  <si>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</si>
  <si>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</si>
  <si>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</si>
  <si>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</si>
  <si>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</si>
  <si>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</si>
  <si>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</si>
  <si>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</si>
  <si>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</si>
  <si>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</si>
  <si>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</si>
  <si>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</si>
  <si>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</si>
  <si>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</si>
  <si>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</si>
  <si>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</si>
  <si>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</si>
  <si>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</si>
  <si>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</si>
  <si>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</si>
  <si>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</si>
  <si>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</si>
  <si>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</si>
  <si>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</si>
  <si>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</si>
  <si>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</si>
  <si>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</si>
  <si>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</si>
  <si>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</si>
  <si>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</si>
  <si>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</si>
  <si>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</si>
  <si>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</si>
  <si>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</si>
  <si>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</si>
  <si>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</si>
  <si>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</si>
  <si>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</si>
  <si>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</si>
  <si>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</si>
  <si>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</si>
  <si>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</si>
  <si>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</si>
  <si>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</si>
  <si>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</si>
  <si>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</si>
  <si>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</si>
  <si>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</si>
  <si>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</si>
  <si>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</si>
  <si>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</si>
  <si>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</si>
  <si>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</si>
  <si>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</si>
  <si>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</si>
  <si>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</si>
  <si>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</si>
  <si>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</si>
  <si>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</si>
  <si>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</si>
  <si>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</si>
  <si>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</si>
  <si>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</si>
  <si>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</si>
  <si>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</si>
  <si>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</si>
  <si>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</si>
  <si>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</si>
  <si>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</si>
  <si>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</si>
  <si>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</si>
  <si>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</si>
  <si>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</si>
  <si>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</si>
  <si>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</si>
  <si>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</si>
  <si>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</si>
  <si>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</si>
  <si>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</si>
  <si>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</si>
  <si>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</si>
  <si>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</si>
  <si>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</si>
  <si>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</si>
  <si>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</si>
  <si>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</si>
  <si>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</si>
  <si>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</si>
  <si>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</si>
  <si>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</si>
  <si>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</si>
  <si>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</si>
  <si>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</si>
  <si>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</si>
  <si>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</si>
  <si>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</si>
  <si>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</si>
  <si>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</si>
  <si>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</si>
  <si>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</si>
  <si>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</si>
  <si>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</si>
  <si>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</si>
  <si>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</si>
  <si>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</si>
  <si>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</si>
  <si>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</si>
  <si>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</si>
  <si>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</si>
  <si>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</si>
  <si>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</si>
  <si>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</si>
  <si>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</si>
  <si>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</si>
  <si>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</si>
  <si>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</si>
  <si>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</si>
  <si>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</si>
  <si>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</si>
  <si>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</si>
  <si>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</si>
  <si>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</si>
  <si>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</si>
  <si>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</si>
  <si>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</si>
  <si>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</si>
  <si>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</si>
  <si>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</si>
  <si>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</si>
  <si>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</si>
  <si>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</si>
  <si>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</si>
  <si>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</si>
  <si>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</si>
  <si>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</si>
  <si>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</si>
  <si>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</si>
  <si>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</si>
  <si>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</si>
  <si>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</si>
  <si>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</si>
  <si>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</si>
  <si>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</si>
  <si>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</si>
  <si>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</si>
  <si>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</si>
  <si>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</si>
  <si>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</si>
  <si>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</si>
  <si>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</si>
  <si>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</si>
  <si>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</si>
  <si>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</si>
  <si>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</si>
  <si>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</si>
  <si>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</si>
  <si>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</si>
  <si>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</si>
  <si>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</si>
  <si>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</si>
  <si>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</si>
  <si>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</si>
  <si>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</si>
  <si>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</si>
  <si>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</si>
  <si>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</si>
  <si>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</si>
  <si>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</si>
  <si>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</si>
  <si>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</si>
  <si>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</si>
  <si>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</si>
  <si>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</si>
  <si>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</si>
  <si>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</si>
  <si>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</si>
  <si>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</si>
  <si>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</si>
  <si>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</si>
  <si>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</si>
  <si>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</si>
  <si>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</si>
  <si>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</si>
  <si>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</si>
  <si>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</si>
  <si>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</si>
  <si>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</si>
  <si>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</si>
  <si>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</si>
  <si>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</si>
  <si>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</si>
  <si>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</si>
  <si>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</si>
  <si>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</si>
  <si>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</si>
  <si>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</si>
  <si>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</si>
  <si>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</si>
  <si>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</si>
  <si>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</si>
  <si>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</si>
  <si>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</si>
  <si>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</si>
  <si>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</si>
  <si>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</si>
  <si>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</si>
  <si>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</si>
  <si>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</si>
  <si>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</si>
  <si>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</si>
  <si>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</si>
  <si>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</si>
  <si>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</si>
  <si>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</si>
  <si>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</si>
  <si>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</si>
  <si>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</si>
  <si>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</si>
  <si>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</si>
  <si>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</si>
  <si>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</si>
  <si>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</si>
  <si>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</si>
  <si>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</si>
  <si>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</si>
  <si>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</si>
  <si>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</si>
  <si>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</si>
  <si>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</si>
  <si>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</si>
  <si>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</si>
  <si>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</si>
  <si>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</si>
  <si>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</si>
  <si>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</si>
  <si>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</si>
  <si>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</si>
  <si>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</si>
  <si>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</si>
  <si>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</si>
  <si>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</si>
  <si>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</si>
  <si>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</si>
  <si>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</si>
  <si>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</si>
  <si>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</si>
  <si>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</si>
  <si>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</si>
  <si>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</si>
  <si>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</si>
  <si>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</si>
  <si>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</si>
  <si>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</si>
  <si>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</si>
  <si>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</si>
  <si>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</si>
  <si>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</si>
  <si>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</si>
  <si>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</si>
  <si>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</si>
  <si>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</si>
  <si>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</si>
  <si>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</si>
  <si>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</si>
  <si>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</si>
  <si>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</si>
  <si>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</si>
  <si>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</si>
  <si>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</si>
  <si>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</si>
  <si>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</si>
  <si>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</si>
  <si>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</si>
  <si>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</si>
  <si>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</si>
  <si>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</si>
  <si>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</si>
  <si>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</si>
  <si>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</si>
  <si>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</si>
  <si>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</si>
  <si>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</si>
  <si>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</si>
  <si>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</si>
  <si>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</si>
  <si>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</si>
  <si>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</si>
  <si>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</si>
  <si>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</si>
  <si>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</si>
  <si>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</si>
  <si>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</si>
  <si>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</si>
  <si>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</si>
  <si>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</si>
  <si>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</si>
  <si>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</si>
  <si>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</si>
  <si>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</si>
  <si>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</si>
  <si>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</si>
  <si>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</si>
  <si>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</si>
  <si>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</si>
  <si>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</si>
  <si>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</si>
  <si>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</si>
  <si>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</si>
  <si>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</si>
  <si>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</si>
  <si>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</si>
  <si>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</si>
  <si>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</si>
  <si>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</si>
  <si>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</si>
  <si>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</si>
  <si>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</si>
  <si>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</si>
  <si>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</si>
  <si>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</si>
  <si>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</si>
  <si>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</si>
  <si>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</si>
  <si>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</si>
  <si>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</si>
  <si>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</si>
  <si>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</si>
  <si>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</si>
  <si>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</si>
  <si>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</si>
  <si>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</si>
  <si>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</si>
  <si>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</si>
  <si>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</si>
  <si>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</si>
  <si>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</si>
  <si>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</si>
  <si>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</si>
  <si>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</si>
  <si>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</si>
  <si>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</si>
  <si>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</si>
  <si>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</si>
  <si>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</si>
  <si>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</si>
  <si>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</si>
  <si>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</si>
  <si>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</si>
  <si>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</si>
  <si>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</si>
  <si>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</si>
  <si>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</si>
  <si>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</si>
  <si>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</si>
  <si>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</si>
  <si>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</si>
  <si>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</si>
  <si>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</si>
  <si>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</si>
  <si>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</si>
  <si>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</si>
  <si>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</si>
  <si>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</si>
  <si>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</si>
  <si>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</si>
  <si>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</si>
  <si>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</si>
  <si>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</si>
  <si>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</si>
  <si>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</si>
  <si>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</si>
  <si>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</si>
  <si>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</si>
  <si>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</si>
  <si>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</si>
  <si>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</si>
  <si>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</si>
  <si>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</si>
  <si>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</si>
  <si>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</si>
  <si>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</si>
  <si>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</si>
  <si>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</si>
  <si>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</si>
  <si>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</si>
  <si>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</si>
  <si>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</si>
  <si>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</si>
  <si>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</si>
  <si>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</si>
  <si>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</si>
  <si>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</si>
  <si>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</si>
  <si>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</si>
  <si>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</si>
  <si>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</si>
  <si>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</si>
  <si>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</si>
  <si>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</si>
  <si>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</si>
  <si>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</si>
  <si>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</si>
  <si>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</si>
  <si>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</si>
  <si>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</si>
  <si>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</si>
  <si>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</si>
  <si>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</si>
  <si>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</si>
  <si>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</si>
  <si>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</si>
  <si>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</si>
  <si>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</si>
  <si>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</si>
  <si>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</si>
  <si>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</si>
  <si>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</si>
  <si>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</si>
  <si>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</si>
  <si>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</si>
  <si>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</si>
  <si>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</si>
  <si>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</si>
  <si>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</si>
  <si>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</si>
  <si>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</si>
  <si>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</si>
  <si>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</si>
  <si>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</si>
  <si>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</si>
  <si>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</si>
  <si>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</si>
  <si>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</si>
  <si>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</si>
  <si>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</si>
  <si>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</si>
  <si>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</si>
  <si>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</si>
  <si>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</si>
  <si>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</si>
  <si>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</si>
  <si>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</si>
  <si>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</si>
  <si>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</si>
  <si>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</si>
  <si>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</si>
  <si>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</si>
  <si>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</si>
  <si>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</si>
  <si>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</si>
  <si>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</si>
  <si>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</si>
  <si>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</si>
  <si>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</si>
  <si>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</si>
  <si>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</si>
  <si>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</si>
  <si>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</si>
  <si>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</si>
  <si>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</si>
  <si>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</si>
  <si>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</si>
  <si>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</si>
  <si>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</si>
  <si>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</si>
  <si>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</si>
  <si>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</si>
  <si>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</si>
  <si>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</si>
  <si>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</si>
  <si>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</si>
  <si>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</si>
  <si>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</si>
  <si>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</si>
  <si>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</si>
  <si>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</si>
  <si>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</si>
  <si>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</si>
  <si>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</si>
  <si>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</si>
  <si>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</si>
  <si>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</si>
  <si>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</si>
  <si>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</si>
  <si>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</si>
  <si>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</si>
  <si>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</si>
  <si>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</si>
  <si>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</si>
  <si>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</si>
  <si>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</si>
  <si>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</si>
  <si>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</si>
  <si>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</si>
  <si>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</si>
  <si>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</si>
  <si>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</si>
  <si>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</si>
  <si>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</si>
  <si>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</si>
  <si>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</si>
  <si>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</si>
  <si>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</si>
  <si>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</si>
  <si>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</si>
  <si>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</si>
  <si>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</si>
  <si>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</si>
  <si>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</si>
  <si>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</si>
  <si>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</si>
  <si>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</si>
  <si>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</si>
  <si>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</si>
  <si>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</si>
  <si>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</si>
  <si>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</si>
  <si>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</si>
  <si>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</si>
  <si>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</si>
  <si>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</si>
  <si>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</si>
  <si>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</si>
  <si>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</si>
  <si>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</si>
  <si>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</si>
  <si>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</si>
  <si>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</si>
  <si>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</si>
  <si>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</si>
  <si>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</si>
  <si>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</si>
  <si>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</si>
  <si>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</si>
  <si>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</si>
  <si>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</si>
  <si>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</si>
  <si>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</si>
  <si>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</si>
  <si>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</si>
  <si>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</si>
  <si>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</si>
  <si>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</si>
  <si>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</si>
  <si>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</si>
  <si>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</si>
  <si>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</si>
  <si>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</si>
  <si>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</si>
  <si>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</si>
  <si>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</si>
  <si>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</si>
  <si>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</si>
  <si>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</si>
  <si>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</si>
  <si>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</si>
  <si>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</si>
  <si>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</si>
  <si>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</si>
  <si>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</si>
  <si>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</si>
  <si>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</si>
  <si>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</si>
  <si>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</si>
  <si>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</si>
  <si>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</si>
  <si>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</si>
  <si>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</si>
  <si>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</si>
  <si>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</si>
  <si>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</si>
  <si>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</si>
  <si>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</si>
  <si>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</si>
  <si>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</si>
  <si>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</si>
  <si>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</si>
  <si>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</si>
  <si>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</si>
  <si>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</si>
  <si>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</si>
  <si>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</si>
  <si>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</si>
  <si>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</si>
  <si>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</si>
  <si>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</si>
  <si>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</si>
  <si>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</si>
  <si>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</si>
  <si>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</si>
  <si>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</si>
  <si>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</si>
  <si>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</si>
  <si>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</si>
  <si>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</si>
  <si>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</si>
  <si>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</si>
  <si>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</si>
  <si>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</si>
  <si>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</si>
  <si>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</si>
  <si>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</si>
  <si>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</si>
  <si>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</si>
  <si>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</si>
  <si>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</si>
  <si>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</si>
  <si>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</si>
  <si>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</si>
  <si>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</si>
  <si>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</si>
  <si>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</si>
  <si>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</si>
  <si>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</si>
  <si>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</si>
  <si>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</si>
  <si>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</si>
  <si>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</si>
  <si>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</si>
  <si>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</si>
  <si>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</si>
  <si>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</si>
  <si>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</si>
  <si>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</si>
  <si>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</si>
  <si>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</si>
  <si>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</si>
  <si>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</si>
  <si>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</si>
  <si>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</si>
  <si>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</si>
  <si>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</si>
  <si>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</si>
  <si>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</si>
  <si>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</si>
  <si>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</si>
  <si>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</si>
  <si>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</si>
  <si>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</si>
  <si>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</si>
  <si>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</si>
  <si>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</si>
  <si>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</si>
  <si>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</si>
  <si>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</si>
  <si>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</si>
  <si>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</si>
  <si>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</si>
  <si>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</si>
  <si>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</si>
  <si>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</si>
  <si>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</si>
  <si>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</si>
  <si>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</si>
  <si>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</si>
  <si>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</si>
  <si>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</si>
  <si>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</si>
  <si>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</si>
  <si>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</si>
  <si>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</si>
  <si>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</si>
  <si>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</si>
  <si>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</si>
  <si>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</si>
  <si>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</si>
  <si>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</si>
  <si>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</si>
  <si>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</si>
  <si>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</si>
  <si>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</si>
  <si>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</si>
  <si>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</si>
  <si>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</si>
  <si>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</si>
  <si>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</si>
  <si>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</si>
  <si>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</si>
  <si>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</si>
  <si>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</si>
  <si>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</si>
  <si>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</si>
  <si>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</si>
  <si>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</si>
  <si>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</si>
  <si>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</si>
  <si>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</si>
  <si>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</si>
  <si>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</si>
  <si>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</si>
  <si>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</si>
  <si>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</si>
  <si>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</si>
  <si>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</si>
  <si>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</si>
  <si>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</si>
  <si>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</si>
  <si>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</si>
  <si>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</si>
  <si>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</si>
  <si>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</si>
  <si>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</si>
  <si>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</si>
  <si>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</si>
  <si>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</si>
  <si>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</si>
  <si>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</si>
  <si>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</si>
  <si>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</si>
  <si>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</si>
  <si>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</si>
  <si>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</si>
  <si>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</si>
  <si>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</si>
  <si>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</si>
  <si>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</si>
  <si>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</si>
  <si>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</si>
  <si>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</si>
  <si>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</si>
  <si>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</si>
  <si>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</si>
  <si>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</si>
  <si>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</si>
  <si>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</si>
  <si>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</si>
  <si>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</si>
  <si>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</si>
  <si>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</si>
  <si>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</si>
  <si>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</si>
  <si>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</si>
  <si>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</si>
  <si>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</si>
  <si>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</si>
  <si>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</si>
  <si>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</si>
  <si>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</si>
  <si>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</si>
  <si>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</si>
  <si>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</si>
  <si>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</si>
  <si>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</si>
  <si>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</si>
  <si>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</si>
  <si>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</si>
  <si>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</si>
  <si>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</si>
  <si>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</si>
  <si>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</si>
  <si>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</si>
  <si>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</si>
  <si>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</si>
  <si>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</si>
  <si>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</si>
  <si>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</si>
  <si>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</si>
  <si>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</si>
  <si>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</si>
  <si>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</si>
  <si>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</si>
  <si>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</si>
  <si>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</si>
  <si>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</si>
  <si>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</si>
  <si>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</si>
  <si>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</si>
  <si>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</si>
  <si>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</si>
  <si>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</si>
  <si>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</si>
  <si>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</si>
  <si>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</si>
  <si>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</si>
  <si>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</si>
  <si>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</si>
  <si>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</si>
  <si>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</si>
  <si>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</si>
  <si>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</si>
  <si>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</si>
  <si>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</si>
  <si>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</si>
  <si>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</si>
  <si>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</si>
  <si>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</si>
  <si>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</si>
  <si>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</si>
  <si>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</si>
  <si>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</si>
  <si>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</si>
  <si>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</si>
  <si>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</si>
  <si>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</si>
  <si>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</si>
  <si>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</si>
  <si>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</si>
  <si>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</si>
  <si>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</si>
  <si>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</si>
  <si>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</si>
  <si>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</si>
  <si>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</si>
  <si>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</si>
  <si>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</si>
  <si>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</si>
  <si>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</si>
  <si>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</si>
  <si>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</si>
  <si>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</si>
  <si>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</si>
  <si>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</si>
  <si>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</si>
  <si>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</si>
  <si>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</si>
  <si>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</si>
  <si>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</si>
  <si>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</si>
  <si>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</si>
  <si>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</si>
  <si>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</si>
  <si>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</si>
  <si>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</si>
  <si>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</si>
  <si>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</si>
  <si>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</si>
  <si>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</si>
  <si>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</si>
  <si>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</si>
  <si>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</si>
  <si>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</si>
  <si>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</si>
  <si>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</si>
  <si>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</si>
  <si>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</si>
  <si>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</si>
  <si>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</si>
  <si>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</si>
  <si>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</si>
  <si>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</si>
  <si>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</si>
  <si>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</si>
  <si>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</si>
  <si>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</si>
  <si>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</si>
  <si>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</si>
  <si>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</si>
  <si>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</si>
  <si>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</si>
  <si>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</si>
  <si>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</si>
  <si>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</si>
  <si>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</si>
  <si>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</si>
  <si>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</si>
  <si>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</si>
  <si>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</si>
  <si>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</si>
  <si>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</si>
  <si>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</si>
  <si>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</si>
  <si>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</si>
  <si>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</si>
  <si>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</si>
  <si>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</si>
  <si>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</si>
  <si>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</si>
  <si>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</si>
  <si>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</si>
  <si>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</si>
  <si>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</si>
  <si>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</si>
  <si>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</si>
  <si>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</si>
  <si>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</si>
  <si>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</si>
  <si>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</si>
  <si>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</si>
  <si>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</si>
  <si>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</si>
  <si>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</si>
  <si>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</si>
  <si>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</si>
  <si>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</si>
  <si>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</si>
  <si>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</si>
  <si>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</si>
  <si>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</si>
  <si>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</si>
  <si>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</si>
  <si>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</si>
  <si>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</si>
  <si>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</si>
  <si>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</si>
  <si>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</si>
  <si>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</si>
  <si>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</si>
  <si>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</si>
  <si>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</si>
  <si>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</si>
  <si>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</si>
  <si>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</si>
  <si>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</si>
  <si>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</si>
  <si>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</si>
  <si>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</si>
  <si>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</si>
  <si>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</si>
  <si>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</si>
  <si>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</si>
  <si>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</si>
  <si>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</si>
  <si>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</si>
  <si>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</si>
  <si>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</si>
  <si>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</si>
  <si>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</si>
  <si>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</si>
  <si>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</si>
  <si>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</si>
  <si>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</si>
  <si>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</si>
  <si>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</si>
  <si>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</si>
  <si>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</si>
  <si>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</si>
  <si>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</si>
  <si>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</si>
  <si>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</si>
  <si>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</si>
  <si>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</si>
  <si>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</si>
  <si>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</si>
  <si>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</si>
  <si>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</si>
  <si>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</si>
  <si>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</si>
  <si>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</si>
  <si>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</si>
  <si>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</si>
  <si>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</si>
  <si>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</si>
  <si>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</si>
  <si>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</si>
  <si>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</si>
  <si>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</si>
  <si>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</si>
  <si>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</si>
  <si>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</si>
  <si>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</si>
  <si>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</si>
  <si>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</si>
  <si>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</si>
  <si>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</si>
  <si>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</si>
  <si>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</si>
  <si>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</si>
  <si>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</si>
  <si>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</si>
  <si>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</si>
  <si>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</si>
  <si>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</si>
  <si>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</si>
  <si>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</si>
  <si>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</si>
  <si>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</si>
  <si>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</si>
  <si>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</si>
  <si>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</si>
  <si>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</si>
  <si>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</si>
  <si>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</si>
  <si>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</si>
  <si>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</si>
  <si>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</si>
  <si>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</si>
  <si>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</si>
  <si>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</si>
  <si>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</si>
  <si>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</si>
  <si>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</si>
  <si>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</si>
  <si>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</si>
  <si>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</si>
  <si>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</si>
  <si>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</si>
  <si>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</si>
  <si>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</si>
  <si>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</si>
  <si>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</si>
  <si>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</si>
  <si>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</si>
  <si>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</si>
  <si>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</si>
  <si>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</si>
  <si>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</si>
  <si>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</si>
  <si>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</si>
  <si>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</si>
  <si>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</si>
  <si>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</si>
  <si>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</si>
  <si>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</si>
  <si>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</si>
  <si>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</si>
  <si>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</si>
  <si>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</si>
  <si>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</si>
  <si>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</si>
  <si>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</si>
  <si>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</si>
  <si>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</si>
  <si>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</si>
  <si>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</si>
  <si>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</si>
  <si>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</si>
  <si>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</si>
  <si>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</si>
  <si>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</si>
  <si>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</si>
  <si>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</si>
  <si>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</si>
  <si>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</si>
  <si>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</si>
  <si>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</si>
  <si>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</si>
  <si>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</si>
  <si>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</si>
  <si>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</si>
  <si>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</si>
  <si>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</si>
  <si>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</si>
  <si>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</si>
  <si>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</si>
  <si>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</si>
  <si>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</si>
  <si>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</si>
  <si>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</si>
  <si>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</si>
  <si>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</si>
  <si>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</si>
  <si>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</si>
  <si>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</si>
  <si>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</si>
  <si>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</si>
  <si>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</si>
  <si>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</si>
  <si>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</si>
  <si>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</si>
  <si>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</si>
  <si>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</si>
  <si>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</si>
  <si>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</si>
  <si>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</si>
  <si>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</si>
  <si>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</si>
  <si>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</si>
  <si>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</si>
  <si>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</si>
  <si>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</si>
  <si>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</si>
  <si>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</si>
  <si>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</si>
  <si>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</si>
  <si>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</si>
  <si>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</si>
  <si>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</si>
  <si>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</si>
  <si>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</si>
  <si>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</si>
  <si>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</si>
  <si>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</si>
  <si>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</si>
  <si>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</si>
  <si>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</si>
  <si>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</si>
  <si>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</si>
  <si>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</si>
  <si>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</si>
  <si>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</si>
  <si>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</si>
  <si>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</si>
  <si>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</si>
  <si>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</si>
  <si>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</si>
  <si>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</si>
  <si>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</si>
  <si>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</si>
  <si>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</si>
  <si>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</si>
  <si>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</si>
  <si>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</si>
  <si>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</si>
  <si>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</si>
  <si>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</si>
  <si>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</si>
  <si>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</si>
  <si>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</si>
  <si>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</si>
  <si>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</si>
  <si>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</si>
  <si>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</si>
  <si>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</si>
  <si>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</si>
  <si>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</si>
  <si>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</si>
  <si>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</si>
  <si>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</si>
  <si>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</si>
  <si>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</si>
  <si>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</si>
  <si>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</si>
  <si>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</si>
  <si>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</si>
  <si>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</si>
  <si>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</si>
  <si>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</si>
  <si>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</si>
  <si>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</si>
  <si>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</si>
  <si>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</si>
  <si>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</si>
  <si>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</si>
  <si>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</si>
  <si>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</si>
  <si>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</si>
  <si>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</si>
  <si>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</si>
  <si>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</si>
  <si>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</si>
  <si>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</si>
  <si>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</si>
  <si>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</si>
  <si>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</si>
  <si>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</si>
  <si>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</si>
  <si>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</si>
  <si>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</si>
  <si>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</si>
  <si>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</si>
  <si>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</si>
  <si>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</si>
  <si>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</si>
  <si>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</si>
  <si>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</si>
  <si>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</si>
  <si>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</si>
  <si>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</si>
  <si>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</si>
  <si>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</si>
  <si>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</si>
  <si>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</si>
  <si>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</si>
  <si>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</si>
  <si>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</si>
  <si>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</si>
  <si>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</si>
  <si>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</si>
  <si>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</si>
  <si>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</si>
  <si>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</si>
  <si>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</si>
  <si>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</si>
  <si>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</si>
  <si>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</si>
  <si>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</si>
  <si>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</si>
  <si>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</si>
  <si>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</si>
  <si>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</si>
  <si>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</si>
  <si>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</si>
  <si>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</si>
  <si>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</si>
  <si>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</si>
  <si>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</si>
  <si>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</si>
  <si>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</si>
  <si>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</si>
  <si>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</si>
  <si>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</si>
  <si>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</si>
  <si>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</si>
  <si>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</si>
  <si>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</si>
  <si>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</si>
  <si>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</si>
  <si>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</si>
  <si>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</si>
  <si>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</si>
  <si>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</si>
  <si>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</si>
  <si>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</si>
  <si>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</si>
  <si>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</si>
  <si>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</si>
  <si>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</si>
  <si>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</si>
  <si>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</si>
  <si>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</si>
  <si>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</si>
  <si>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</si>
  <si>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</si>
  <si>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</si>
  <si>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</si>
  <si>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</si>
  <si>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</si>
  <si>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</si>
  <si>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</si>
  <si>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</si>
  <si>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</si>
  <si>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</si>
  <si>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</si>
  <si>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</si>
  <si>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</si>
  <si>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</si>
  <si>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</si>
  <si>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</si>
  <si>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</si>
  <si>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</si>
  <si>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</si>
  <si>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</si>
  <si>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</si>
  <si>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</si>
  <si>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</si>
  <si>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</si>
  <si>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</si>
  <si>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</si>
  <si>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</si>
  <si>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</si>
  <si>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</si>
  <si>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</si>
  <si>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</si>
  <si>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</si>
  <si>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</si>
  <si>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</si>
  <si>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</si>
  <si>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</si>
  <si>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</si>
  <si>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</si>
  <si>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</si>
  <si>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</si>
  <si>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</si>
  <si>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</si>
  <si>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</si>
  <si>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</si>
  <si>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</si>
  <si>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</si>
  <si>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</si>
  <si>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</si>
  <si>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</si>
  <si>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</si>
  <si>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</si>
  <si>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</si>
  <si>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</si>
  <si>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</si>
  <si>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</si>
  <si>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</si>
  <si>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</si>
  <si>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</si>
  <si>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</si>
  <si>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</si>
  <si>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</si>
  <si>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</si>
  <si>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</si>
  <si>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</si>
  <si>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</si>
  <si>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</si>
  <si>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</si>
  <si>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</si>
  <si>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</si>
  <si>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</si>
  <si>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</si>
  <si>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</si>
  <si>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</si>
  <si>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</si>
  <si>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</si>
  <si>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</si>
  <si>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</si>
  <si>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</si>
  <si>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</si>
  <si>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</si>
  <si>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</si>
  <si>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</si>
  <si>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</si>
  <si>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</si>
  <si>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</si>
  <si>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</si>
  <si>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</si>
  <si>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</si>
  <si>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</si>
  <si>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</si>
  <si>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</si>
  <si>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</si>
  <si>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</si>
  <si>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</si>
  <si>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</si>
  <si>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</si>
  <si>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</si>
  <si>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</si>
  <si>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</si>
  <si>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</si>
  <si>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</si>
  <si>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</si>
  <si>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</si>
  <si>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</si>
  <si>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</si>
  <si>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</si>
  <si>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</si>
  <si>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</si>
  <si>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</si>
  <si>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</si>
  <si>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</si>
  <si>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</si>
  <si>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</si>
  <si>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</si>
  <si>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</si>
  <si>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</si>
  <si>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</si>
  <si>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</si>
  <si>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</si>
  <si>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</si>
  <si>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</si>
  <si>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</si>
  <si>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</si>
  <si>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</si>
  <si>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</si>
  <si>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</si>
  <si>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</si>
  <si>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</si>
  <si>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</si>
  <si>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</si>
  <si>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</si>
  <si>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</si>
  <si>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</si>
  <si>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</si>
  <si>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</si>
  <si>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</si>
  <si>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</si>
  <si>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</si>
  <si>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</si>
  <si>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</si>
  <si>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</si>
  <si>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</si>
  <si>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</si>
  <si>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</si>
  <si>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</si>
  <si>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</si>
  <si>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</si>
  <si>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</si>
  <si>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</si>
  <si>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</si>
  <si>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</si>
  <si>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</si>
  <si>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</si>
  <si>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</si>
  <si>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</si>
  <si>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</si>
  <si>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</si>
  <si>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</si>
  <si>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</si>
  <si>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</si>
  <si>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</si>
  <si>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</si>
  <si>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</si>
  <si>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</si>
  <si>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</si>
  <si>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</si>
  <si>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</si>
  <si>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</si>
  <si>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</si>
  <si>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</si>
  <si>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</si>
  <si>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</si>
  <si>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</si>
  <si>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</si>
  <si>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</si>
  <si>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</si>
  <si>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</si>
  <si>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</si>
  <si>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</si>
  <si>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</si>
  <si>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</si>
  <si>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</si>
  <si>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</si>
  <si>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</si>
  <si>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</si>
  <si>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</si>
  <si>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</si>
  <si>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</si>
  <si>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</si>
  <si>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</si>
  <si>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</si>
  <si>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</si>
  <si>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</si>
  <si>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</si>
  <si>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</si>
  <si>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</si>
  <si>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</si>
  <si>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</si>
  <si>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</si>
  <si>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</si>
  <si>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</si>
  <si>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</si>
  <si>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</si>
  <si>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</si>
  <si>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</si>
  <si>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</si>
  <si>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</si>
  <si>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</si>
  <si>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</si>
  <si>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</si>
  <si>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</si>
  <si>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</si>
  <si>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</si>
  <si>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</si>
  <si>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</si>
  <si>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</si>
  <si>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</si>
  <si>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</si>
  <si>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</si>
  <si>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</si>
  <si>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</si>
  <si>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</si>
  <si>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</si>
  <si>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</si>
  <si>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</si>
  <si>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</si>
  <si>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</si>
  <si>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</si>
  <si>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</si>
  <si>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</si>
  <si>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</si>
  <si>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</si>
  <si>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</si>
  <si>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</si>
  <si>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</si>
  <si>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</si>
  <si>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</si>
  <si>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</si>
  <si>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</si>
  <si>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</si>
  <si>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</si>
  <si>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</si>
  <si>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</si>
  <si>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</si>
  <si>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</si>
  <si>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</si>
  <si>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</si>
  <si>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</si>
  <si>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</si>
  <si>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</si>
  <si>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</si>
  <si>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</si>
  <si>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</si>
  <si>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</si>
  <si>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</si>
  <si>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</si>
  <si>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</si>
  <si>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</si>
  <si>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</si>
  <si>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</si>
  <si>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</si>
  <si>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</si>
  <si>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</si>
  <si>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</si>
  <si>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</si>
  <si>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</si>
  <si>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</si>
  <si>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</si>
  <si>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</si>
  <si>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</si>
  <si>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</si>
  <si>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</si>
  <si>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</si>
  <si>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</si>
  <si>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</si>
  <si>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</si>
  <si>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</si>
  <si>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</si>
  <si>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</si>
  <si>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</si>
  <si>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</si>
  <si>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</si>
  <si>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</si>
  <si>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</si>
  <si>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</si>
  <si>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</si>
  <si>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</si>
  <si>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</si>
  <si>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</si>
  <si>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</si>
  <si>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</si>
  <si>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</si>
  <si>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</si>
  <si>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</si>
  <si>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</si>
  <si>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</si>
  <si>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</si>
  <si>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</si>
  <si>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</si>
  <si>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</si>
  <si>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</si>
  <si>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</si>
  <si>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</si>
  <si>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</si>
  <si>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</si>
  <si>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</si>
  <si>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</si>
  <si>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</si>
  <si>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</si>
  <si>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</si>
  <si>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</si>
  <si>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</si>
  <si>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</si>
  <si>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</si>
  <si>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</si>
  <si>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</si>
  <si>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</si>
  <si>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</si>
  <si>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</si>
  <si>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</si>
  <si>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</si>
  <si>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</si>
  <si>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</si>
  <si>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</si>
  <si>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</si>
  <si>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</si>
  <si>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</si>
  <si>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</si>
  <si>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</si>
  <si>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</si>
  <si>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</si>
  <si>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</si>
  <si>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</si>
  <si>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</si>
  <si>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</si>
  <si>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</si>
  <si>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</si>
  <si>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</si>
  <si>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</si>
  <si>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</si>
  <si>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</si>
  <si>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</si>
  <si>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</si>
  <si>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</si>
  <si>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</si>
  <si>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</si>
  <si>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</si>
  <si>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</si>
  <si>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</si>
  <si>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</si>
  <si>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</si>
  <si>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</si>
  <si>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</si>
  <si>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</si>
  <si>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</si>
  <si>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</si>
  <si>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</si>
  <si>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</si>
  <si>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</si>
  <si>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</si>
  <si>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</si>
  <si>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</si>
  <si>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</si>
  <si>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</si>
  <si>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</si>
  <si>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</si>
  <si>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</si>
  <si>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</si>
  <si>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</si>
  <si>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</si>
  <si>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</si>
  <si>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</si>
  <si>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</si>
  <si>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</si>
  <si>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</si>
  <si>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</si>
  <si>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</si>
  <si>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</si>
  <si>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</si>
  <si>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</si>
  <si>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</si>
  <si>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</si>
  <si>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</si>
  <si>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</si>
  <si>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</si>
  <si>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</si>
  <si>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</si>
  <si>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</si>
  <si>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</si>
  <si>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</si>
  <si>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</si>
  <si>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</si>
  <si>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</si>
  <si>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</si>
  <si>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</si>
  <si>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</si>
  <si>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</si>
  <si>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</si>
  <si>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</si>
  <si>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</si>
  <si>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</si>
  <si>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</si>
  <si>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</si>
  <si>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</si>
  <si>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</si>
  <si>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</si>
  <si>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</si>
  <si>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</si>
  <si>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</si>
  <si>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</si>
  <si>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</si>
  <si>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</si>
  <si>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</si>
  <si>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</si>
  <si>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</si>
  <si>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</si>
  <si>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</si>
  <si>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</si>
  <si>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</si>
  <si>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</si>
  <si>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</si>
  <si>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</si>
  <si>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</si>
  <si>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</si>
  <si>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</si>
  <si>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</si>
  <si>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</si>
  <si>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</si>
  <si>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</si>
  <si>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</si>
  <si>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</si>
  <si>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</si>
  <si>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</si>
  <si>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</si>
  <si>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</si>
  <si>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</si>
  <si>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</si>
  <si>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</si>
  <si>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</si>
  <si>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</si>
  <si>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</si>
  <si>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</si>
  <si>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</si>
  <si>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</si>
  <si>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</si>
  <si>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</si>
  <si>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</si>
  <si>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</si>
  <si>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</si>
  <si>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</si>
  <si>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</si>
  <si>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</si>
  <si>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</si>
  <si>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</si>
  <si>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</si>
  <si>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</si>
  <si>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</si>
  <si>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</si>
  <si>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</si>
  <si>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</si>
  <si>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</si>
  <si>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</si>
  <si>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</si>
  <si>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</si>
  <si>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</si>
  <si>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</si>
  <si>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</si>
  <si>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</si>
  <si>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</si>
  <si>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</si>
  <si>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</si>
  <si>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</si>
  <si>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</si>
  <si>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</si>
  <si>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</si>
  <si>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</si>
  <si>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</si>
  <si>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</si>
  <si>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</si>
  <si>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</si>
  <si>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</si>
  <si>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</si>
  <si>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</si>
  <si>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</si>
  <si>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</si>
  <si>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</si>
  <si>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</si>
  <si>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</si>
  <si>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</si>
  <si>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</si>
  <si>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</si>
  <si>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</si>
  <si>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</si>
  <si>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</si>
  <si>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</si>
  <si>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</si>
  <si>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</si>
  <si>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</si>
  <si>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</si>
  <si>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</si>
  <si>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</si>
  <si>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</si>
  <si>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</si>
  <si>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</si>
  <si>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</si>
  <si>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</si>
  <si>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</si>
  <si>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</si>
  <si>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</si>
  <si>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</si>
  <si>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</si>
  <si>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</si>
  <si>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</si>
  <si>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</si>
  <si>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</si>
  <si>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</si>
  <si>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</si>
  <si>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</si>
  <si>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</si>
  <si>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</si>
  <si>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</si>
  <si>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</si>
  <si>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</si>
  <si>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</si>
  <si>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</si>
  <si>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</si>
  <si>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</si>
  <si>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</si>
  <si>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</si>
  <si>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</si>
  <si>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</si>
  <si>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</si>
  <si>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</si>
  <si>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</si>
  <si>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</si>
  <si>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</si>
  <si>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</si>
  <si>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</si>
  <si>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</si>
  <si>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</si>
  <si>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</si>
  <si>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</si>
  <si>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</si>
  <si>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</si>
  <si>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</si>
  <si>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</si>
  <si>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</si>
  <si>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</si>
  <si>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</si>
  <si>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</si>
  <si>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</si>
  <si>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</si>
  <si>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</si>
  <si>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</si>
  <si>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</si>
  <si>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</si>
  <si>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</si>
  <si>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</si>
  <si>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</si>
  <si>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</si>
  <si>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</si>
  <si>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</si>
  <si>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</si>
  <si>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</si>
  <si>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</si>
  <si>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</si>
  <si>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</si>
  <si>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</si>
  <si>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</si>
  <si>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</si>
  <si>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</si>
  <si>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</si>
  <si>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</si>
  <si>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</si>
  <si>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</si>
  <si>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</si>
  <si>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</si>
  <si>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</si>
  <si>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</si>
  <si>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</si>
  <si>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</si>
  <si>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</si>
  <si>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</si>
  <si>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</si>
  <si>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</si>
  <si>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</si>
  <si>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</si>
  <si>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</si>
  <si>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</si>
  <si>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</si>
  <si>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</si>
  <si>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</si>
  <si>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</si>
  <si>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</si>
  <si>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</si>
  <si>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</si>
  <si>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</si>
  <si>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</si>
  <si>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</si>
  <si>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</si>
  <si>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</si>
  <si>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</si>
  <si>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</si>
  <si>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</si>
  <si>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</si>
  <si>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</si>
  <si>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</si>
  <si>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</si>
  <si>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</si>
  <si>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</si>
  <si>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</si>
  <si>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</si>
  <si>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</si>
  <si>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</si>
  <si>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</si>
  <si>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</si>
  <si>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</si>
  <si>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</si>
  <si>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</si>
  <si>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</si>
  <si>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</si>
  <si>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</si>
  <si>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</si>
  <si>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</si>
  <si>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</si>
  <si>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</si>
  <si>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</si>
  <si>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</si>
  <si>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</si>
  <si>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</si>
  <si>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</si>
  <si>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</si>
  <si>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</si>
  <si>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</si>
  <si>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</si>
  <si>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</si>
  <si>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</si>
  <si>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</si>
  <si>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</si>
  <si>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</si>
  <si>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</si>
  <si>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</si>
  <si>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</si>
  <si>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</si>
  <si>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</si>
  <si>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</si>
  <si>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</si>
  <si>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</si>
  <si>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</si>
  <si>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</si>
  <si>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</si>
  <si>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</si>
  <si>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</si>
  <si>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</si>
  <si>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</si>
  <si>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</si>
  <si>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</si>
  <si>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</si>
  <si>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</si>
  <si>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</si>
  <si>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</si>
  <si>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</si>
  <si>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</si>
  <si>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</si>
  <si>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</si>
  <si>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</si>
  <si>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</si>
  <si>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</si>
  <si>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</si>
  <si>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</si>
  <si>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</si>
  <si>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</si>
  <si>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</si>
  <si>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</si>
  <si>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</si>
  <si>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</si>
  <si>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</si>
  <si>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</si>
  <si>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</si>
  <si>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</si>
  <si>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</si>
  <si>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</si>
  <si>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</si>
  <si>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</si>
  <si>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</si>
  <si>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</si>
  <si>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</si>
  <si>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</si>
  <si>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</si>
  <si>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</si>
  <si>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</si>
  <si>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</si>
  <si>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</si>
  <si>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</si>
  <si>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</si>
  <si>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</si>
  <si>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</si>
  <si>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</si>
  <si>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</si>
  <si>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</si>
  <si>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</si>
  <si>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</si>
  <si>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</si>
  <si>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</si>
  <si>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</si>
  <si>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</si>
  <si>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</si>
  <si>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</si>
  <si>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</si>
  <si>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</si>
  <si>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</si>
  <si>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</si>
  <si>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</si>
  <si>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</si>
  <si>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</si>
  <si>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</si>
  <si>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</si>
  <si>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</si>
  <si>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</si>
  <si>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</si>
  <si>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</si>
  <si>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</si>
  <si>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</si>
  <si>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</si>
  <si>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</si>
  <si>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</si>
  <si>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</si>
  <si>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</si>
  <si>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</si>
  <si>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</si>
  <si>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</si>
  <si>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</si>
  <si>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</si>
  <si>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</si>
  <si>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</si>
  <si>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</si>
  <si>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</si>
  <si>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</si>
  <si>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</si>
  <si>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</si>
  <si>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</si>
  <si>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</si>
  <si>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</si>
  <si>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</si>
  <si>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</si>
  <si>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</si>
  <si>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</si>
  <si>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</si>
  <si>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</si>
  <si>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</si>
  <si>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</si>
  <si>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</si>
  <si>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</si>
  <si>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</si>
  <si>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</si>
  <si>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</si>
  <si>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</si>
  <si>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</si>
  <si>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</si>
  <si>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</si>
  <si>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</si>
  <si>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</si>
  <si>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</si>
  <si>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</si>
  <si>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</si>
  <si>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</si>
  <si>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</si>
  <si>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</si>
  <si>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</si>
  <si>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</si>
  <si>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</si>
  <si>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</si>
  <si>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</si>
  <si>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</si>
  <si>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</si>
  <si>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</si>
  <si>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</si>
  <si>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</si>
  <si>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</si>
  <si>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</si>
  <si>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</si>
  <si>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</si>
  <si>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</si>
  <si>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</si>
  <si>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</si>
  <si>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</si>
  <si>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</si>
  <si>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</si>
  <si>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</si>
  <si>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</si>
  <si>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</si>
  <si>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</si>
  <si>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</si>
  <si>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</si>
  <si>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</si>
  <si>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</si>
  <si>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</si>
  <si>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</si>
  <si>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</si>
  <si>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</si>
  <si>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</si>
  <si>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</si>
  <si>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</si>
  <si>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</si>
  <si>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</si>
  <si>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</si>
  <si>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</si>
  <si>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</si>
  <si>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</si>
  <si>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</si>
  <si>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</si>
  <si>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</si>
  <si>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</si>
  <si>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</si>
  <si>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</si>
  <si>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</si>
  <si>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</si>
  <si>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</si>
  <si>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</si>
  <si>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</si>
  <si>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</si>
  <si>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</si>
  <si>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</si>
  <si>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</si>
  <si>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</si>
  <si>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</si>
  <si>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</si>
  <si>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</si>
  <si>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</si>
  <si>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</si>
  <si>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</si>
  <si>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</si>
  <si>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</si>
  <si>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</si>
  <si>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</si>
  <si>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</si>
  <si>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</si>
  <si>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</si>
  <si>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</si>
  <si>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</si>
  <si>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</si>
  <si>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</si>
  <si>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</si>
  <si>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</si>
  <si>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</si>
  <si>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</si>
  <si>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</si>
  <si>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</si>
  <si>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</si>
  <si>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</si>
  <si>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</si>
  <si>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</si>
  <si>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</si>
  <si>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</si>
  <si>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</si>
  <si>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</si>
  <si>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</si>
  <si>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</si>
  <si>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</si>
  <si>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</si>
  <si>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</si>
  <si>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</si>
  <si>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</si>
  <si>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</si>
  <si>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</si>
  <si>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</si>
  <si>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</si>
  <si>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</si>
  <si>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</si>
  <si>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</si>
  <si>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</si>
  <si>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</si>
  <si>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</si>
  <si>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</si>
  <si>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</si>
  <si>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</si>
  <si>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</si>
  <si>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</si>
  <si>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</si>
  <si>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</si>
  <si>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</si>
  <si>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</si>
  <si>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</si>
  <si>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</si>
  <si>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</si>
  <si>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</si>
  <si>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</si>
  <si>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</si>
  <si>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</si>
  <si>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</si>
  <si>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</si>
  <si>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</si>
  <si>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</si>
  <si>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</si>
  <si>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</si>
  <si>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</si>
  <si>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</si>
  <si>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</si>
  <si>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</si>
  <si>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</si>
  <si>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</si>
  <si>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</si>
  <si>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</si>
  <si>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</si>
  <si>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</si>
  <si>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</si>
  <si>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</si>
  <si>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</si>
  <si>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</si>
  <si>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</si>
  <si>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</si>
  <si>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</si>
  <si>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</si>
  <si>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</si>
  <si>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</si>
  <si>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</si>
  <si>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</si>
  <si>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</si>
  <si>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</si>
  <si>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</si>
  <si>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</si>
  <si>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</si>
  <si>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</si>
  <si>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</si>
  <si>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</si>
  <si>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</si>
  <si>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</si>
  <si>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</si>
  <si>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</si>
  <si>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</si>
  <si>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</si>
  <si>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</si>
  <si>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</si>
  <si>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</si>
  <si>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</si>
  <si>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</si>
  <si>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</si>
  <si>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</si>
  <si>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</si>
  <si>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</si>
  <si>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</si>
  <si>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</si>
  <si>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</si>
  <si>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</si>
  <si>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</si>
  <si>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</si>
  <si>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</si>
  <si>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</si>
  <si>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</si>
  <si>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</si>
  <si>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</si>
  <si>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</si>
  <si>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</si>
  <si>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</si>
  <si>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</si>
  <si>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</si>
  <si>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</si>
  <si>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</si>
  <si>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</si>
  <si>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</si>
  <si>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</si>
  <si>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</si>
  <si>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</si>
  <si>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</si>
  <si>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</si>
  <si>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</si>
  <si>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</si>
  <si>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</si>
  <si>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</si>
  <si>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</si>
  <si>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</si>
  <si>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</si>
  <si>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</si>
  <si>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</si>
  <si>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</si>
  <si>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</si>
  <si>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</si>
  <si>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</si>
  <si>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</si>
  <si>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</si>
  <si>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</si>
  <si>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</si>
  <si>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</si>
  <si>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</si>
  <si>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</si>
  <si>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</si>
  <si>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</si>
  <si>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</si>
  <si>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</si>
  <si>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</si>
  <si>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</si>
  <si>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</si>
  <si>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</si>
  <si>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</si>
  <si>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</si>
  <si>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</si>
  <si>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</si>
  <si>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</si>
  <si>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</si>
  <si>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</si>
  <si>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</si>
  <si>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</si>
  <si>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</si>
  <si>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</si>
  <si>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</si>
  <si>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</si>
  <si>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</si>
  <si>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</si>
  <si>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</si>
  <si>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</si>
  <si>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</si>
  <si>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</si>
  <si>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</si>
  <si>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</si>
  <si>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</si>
  <si>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</si>
  <si>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</si>
  <si>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</si>
  <si>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</si>
  <si>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</si>
  <si>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</si>
  <si>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</si>
  <si>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</si>
  <si>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</si>
  <si>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</si>
  <si>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</si>
  <si>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</si>
  <si>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</si>
  <si>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</si>
  <si>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</si>
  <si>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</si>
  <si>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</si>
  <si>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</si>
  <si>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</si>
  <si>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</si>
  <si>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</si>
  <si>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</si>
  <si>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</si>
  <si>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</si>
  <si>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</si>
  <si>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</si>
  <si>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</si>
  <si>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</si>
  <si>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</si>
  <si>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</si>
  <si>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</si>
  <si>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</si>
  <si>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</si>
  <si>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</si>
  <si>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</si>
  <si>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</si>
  <si>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</si>
  <si>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</si>
  <si>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</si>
  <si>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</si>
  <si>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</si>
  <si>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</si>
  <si>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</si>
  <si>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</si>
  <si>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</si>
  <si>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</si>
  <si>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</si>
  <si>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</si>
  <si>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</si>
  <si>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</si>
  <si>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</si>
  <si>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</si>
  <si>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</si>
  <si>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</si>
  <si>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</si>
  <si>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</si>
  <si>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</si>
  <si>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</si>
  <si>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</si>
  <si>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</si>
  <si>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</si>
  <si>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</si>
  <si>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</si>
  <si>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</si>
  <si>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</si>
  <si>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</si>
  <si>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</si>
  <si>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</si>
  <si>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</si>
  <si>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</si>
  <si>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</si>
  <si>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</si>
  <si>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</si>
  <si>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</si>
  <si>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</si>
  <si>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</si>
  <si>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</si>
  <si>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</si>
  <si>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</si>
  <si>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</si>
  <si>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</si>
  <si>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</si>
  <si>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</si>
  <si>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</si>
  <si>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</si>
  <si>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</si>
  <si>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</si>
  <si>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</si>
  <si>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</si>
  <si>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</si>
  <si>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</si>
  <si>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</si>
  <si>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</si>
  <si>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</si>
  <si>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</si>
  <si>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</si>
  <si>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</si>
  <si>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</si>
  <si>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</si>
  <si>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</si>
  <si>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</si>
  <si>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</si>
  <si>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</si>
  <si>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</si>
  <si>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</si>
  <si>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</si>
  <si>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</si>
  <si>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</si>
  <si>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</si>
  <si>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</si>
  <si>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</si>
  <si>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</si>
  <si>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</si>
  <si>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</si>
  <si>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</si>
  <si>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</si>
  <si>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</si>
  <si>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</si>
  <si>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</si>
  <si>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</si>
  <si>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</si>
  <si>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</si>
  <si>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</si>
  <si>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</si>
  <si>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</si>
  <si>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</si>
  <si>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</si>
  <si>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</si>
  <si>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</si>
  <si>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</si>
  <si>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</si>
  <si>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</si>
  <si>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</si>
  <si>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</si>
  <si>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</si>
  <si>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</si>
  <si>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</si>
  <si>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</si>
  <si>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</si>
  <si>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</si>
  <si>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</si>
  <si>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</si>
  <si>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</si>
  <si>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</si>
  <si>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</si>
  <si>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</si>
  <si>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</si>
  <si>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</si>
  <si>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</si>
  <si>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</si>
  <si>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</si>
  <si>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</si>
  <si>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</si>
  <si>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</si>
  <si>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</si>
  <si>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</si>
  <si>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</si>
  <si>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</si>
  <si>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</si>
  <si>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</si>
  <si>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</si>
  <si>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</si>
  <si>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</si>
  <si>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</si>
  <si>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</si>
  <si>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</si>
  <si>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</si>
  <si>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</si>
  <si>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</si>
  <si>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</si>
  <si>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</si>
  <si>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</si>
  <si>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</si>
  <si>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</si>
  <si>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</si>
  <si>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</si>
  <si>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</si>
  <si>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</si>
  <si>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</si>
  <si>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</si>
  <si>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</si>
  <si>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</si>
  <si>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</si>
  <si>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</si>
  <si>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</si>
  <si>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</si>
  <si>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</si>
  <si>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</si>
  <si>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</si>
  <si>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</si>
  <si>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</si>
  <si>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</si>
  <si>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</si>
  <si>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</si>
  <si>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</si>
  <si>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</si>
  <si>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</si>
  <si>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</si>
  <si>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</si>
  <si>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</si>
  <si>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</si>
  <si>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</si>
  <si>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</si>
  <si>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</si>
  <si>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</si>
  <si>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</si>
  <si>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</si>
  <si>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</si>
  <si>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</si>
  <si>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</si>
  <si>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</si>
  <si>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</si>
  <si>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</si>
  <si>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</si>
  <si>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</si>
  <si>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</si>
  <si>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</si>
  <si>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</si>
  <si>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</si>
  <si>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</si>
  <si>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</si>
  <si>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</si>
  <si>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</si>
  <si>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</si>
  <si>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</si>
  <si>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</si>
  <si>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</si>
  <si>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</si>
  <si>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</si>
  <si>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</si>
  <si>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</si>
  <si>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</si>
  <si>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</si>
  <si>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</si>
  <si>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</si>
  <si>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</si>
  <si>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</si>
  <si>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</si>
  <si>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</si>
  <si>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</si>
  <si>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</si>
  <si>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</si>
  <si>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</si>
  <si>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</si>
  <si>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</si>
  <si>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</si>
  <si>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</si>
  <si>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</si>
  <si>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</si>
  <si>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</si>
  <si>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</si>
  <si>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</si>
  <si>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</si>
  <si>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</si>
  <si>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</si>
  <si>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</si>
  <si>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</si>
  <si>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</si>
  <si>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</si>
  <si>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</si>
  <si>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</si>
  <si>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</si>
  <si>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</si>
  <si>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</si>
  <si>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</si>
  <si>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</si>
  <si>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</si>
  <si>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</si>
  <si>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</si>
  <si>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</si>
  <si>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</si>
  <si>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</si>
  <si>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</si>
  <si>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</si>
  <si>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</si>
  <si>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</si>
  <si>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</si>
  <si>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</si>
  <si>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</si>
  <si>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</si>
  <si>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</si>
  <si>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</si>
  <si>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</si>
  <si>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</si>
  <si>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</si>
  <si>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</si>
  <si>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</si>
  <si>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</si>
  <si>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</si>
  <si>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</si>
  <si>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</si>
  <si>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</si>
  <si>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</si>
  <si>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</si>
  <si>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</si>
  <si>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</si>
  <si>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</si>
  <si>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</si>
  <si>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</si>
  <si>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</si>
  <si>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</si>
  <si>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</si>
  <si>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</si>
  <si>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</si>
  <si>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</si>
  <si>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</si>
  <si>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</si>
  <si>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</si>
  <si>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</si>
  <si>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</si>
  <si>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</si>
  <si>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</si>
  <si>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</si>
  <si>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</si>
  <si>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</si>
  <si>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</si>
  <si>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</si>
  <si>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</si>
  <si>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</si>
  <si>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</si>
  <si>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</si>
  <si>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</si>
  <si>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</si>
  <si>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</si>
  <si>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</si>
  <si>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</si>
  <si>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</si>
  <si>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</si>
  <si>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</si>
  <si>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</si>
  <si>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</si>
  <si>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</si>
  <si>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</si>
  <si>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</si>
  <si>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</si>
  <si>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</si>
  <si>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</si>
  <si>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</si>
  <si>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</si>
  <si>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</si>
  <si>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</si>
  <si>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</si>
  <si>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</si>
  <si>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</si>
  <si>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</si>
  <si>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</si>
  <si>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</si>
  <si>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</si>
  <si>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</si>
  <si>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</si>
  <si>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</si>
  <si>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</si>
  <si>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</si>
  <si>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</si>
  <si>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</si>
  <si>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</si>
  <si>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</si>
  <si>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</si>
  <si>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</si>
  <si>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</si>
  <si>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</si>
  <si>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</si>
  <si>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</si>
  <si>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</si>
  <si>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</si>
  <si>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</si>
  <si>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</si>
  <si>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</si>
  <si>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</si>
  <si>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</si>
  <si>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</si>
  <si>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</si>
  <si>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</si>
  <si>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</si>
  <si>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</si>
  <si>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</si>
  <si>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</si>
  <si>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</si>
  <si>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</si>
  <si>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</si>
  <si>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</si>
  <si>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</si>
  <si>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</si>
  <si>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</si>
  <si>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</si>
  <si>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</si>
  <si>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</si>
  <si>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</si>
  <si>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</si>
  <si>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</si>
  <si>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</si>
  <si>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</si>
  <si>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</si>
  <si>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</si>
  <si>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</si>
  <si>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</si>
  <si>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</si>
  <si>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</si>
  <si>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</si>
  <si>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</si>
  <si>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</si>
  <si>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</si>
  <si>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</si>
  <si>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</si>
  <si>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</si>
  <si>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</si>
  <si>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</si>
  <si>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</si>
  <si>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</si>
  <si>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</si>
  <si>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</si>
  <si>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</si>
  <si>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</si>
  <si>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</si>
  <si>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</si>
  <si>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</si>
  <si>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</si>
  <si>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</si>
  <si>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</si>
  <si>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</si>
  <si>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</si>
  <si>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</si>
  <si>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</si>
  <si>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</si>
  <si>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</si>
  <si>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</si>
  <si>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</si>
  <si>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</si>
  <si>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</si>
  <si>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</si>
  <si>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</si>
  <si>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</si>
  <si>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</si>
  <si>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</si>
  <si>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</si>
  <si>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</si>
  <si>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</si>
  <si>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</si>
  <si>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</si>
  <si>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</si>
  <si>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</si>
  <si>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</si>
  <si>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</si>
  <si>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</si>
  <si>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</si>
  <si>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</si>
  <si>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</si>
  <si>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</si>
  <si>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</si>
  <si>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</si>
  <si>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</si>
  <si>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</si>
  <si>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</si>
  <si>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</si>
  <si>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</si>
  <si>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</si>
  <si>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</si>
  <si>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</si>
  <si>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</si>
  <si>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</si>
  <si>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</si>
  <si>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</si>
  <si>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</si>
  <si>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</si>
  <si>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</si>
  <si>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</si>
  <si>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</si>
  <si>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</si>
  <si>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</si>
  <si>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</si>
  <si>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</si>
  <si>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</si>
  <si>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</si>
  <si>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</si>
  <si>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</si>
  <si>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</si>
  <si>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</si>
  <si>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</si>
  <si>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</si>
  <si>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</si>
  <si>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</si>
  <si>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</si>
  <si>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</si>
  <si>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</si>
  <si>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</si>
  <si>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</si>
  <si>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</si>
  <si>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</si>
  <si>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</si>
  <si>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</si>
  <si>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</si>
  <si>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</si>
  <si>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</si>
  <si>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</si>
  <si>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</si>
  <si>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</si>
  <si>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</si>
  <si>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</si>
  <si>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</si>
  <si>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</si>
  <si>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</si>
  <si>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</si>
  <si>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</si>
  <si>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</si>
  <si>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</si>
  <si>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</si>
  <si>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</si>
  <si>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</si>
  <si>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</si>
  <si>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</si>
  <si>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</si>
  <si>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</si>
  <si>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</si>
  <si>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</si>
  <si>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</si>
  <si>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</si>
  <si>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</si>
  <si>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</si>
  <si>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</si>
  <si>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</si>
  <si>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</si>
  <si>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</si>
  <si>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</si>
  <si>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</si>
  <si>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</si>
  <si>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</si>
  <si>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</si>
  <si>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</si>
  <si>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</si>
  <si>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</si>
  <si>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</si>
  <si>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</si>
  <si>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</si>
  <si>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</si>
  <si>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</si>
  <si>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</si>
  <si>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</si>
  <si>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</si>
  <si>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</si>
  <si>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</si>
  <si>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</si>
  <si>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</si>
  <si>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</si>
  <si>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</si>
  <si>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</si>
  <si>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</si>
  <si>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</si>
  <si>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</si>
  <si>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</si>
  <si>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</si>
  <si>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</si>
  <si>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</si>
  <si>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</si>
  <si>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</si>
  <si>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</si>
  <si>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</si>
  <si>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</si>
  <si>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</si>
  <si>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</si>
  <si>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</si>
  <si>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</si>
  <si>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</si>
  <si>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</si>
  <si>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</si>
  <si>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</si>
  <si>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</si>
  <si>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</si>
  <si>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</si>
  <si>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</si>
  <si>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</si>
  <si>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</si>
  <si>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</si>
  <si>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</si>
  <si>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</si>
  <si>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</si>
  <si>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</si>
  <si>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</si>
  <si>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</si>
  <si>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</si>
  <si>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</si>
  <si>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</si>
  <si>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</si>
  <si>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</si>
  <si>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</si>
  <si>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</si>
  <si>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</si>
  <si>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</si>
  <si>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</si>
  <si>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</si>
  <si>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</si>
  <si>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</si>
  <si>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</si>
  <si>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</si>
  <si>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</si>
  <si>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</si>
  <si>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</si>
  <si>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</si>
  <si>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</si>
  <si>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</si>
  <si>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</si>
  <si>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</si>
  <si>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</si>
  <si>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</si>
  <si>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</si>
  <si>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</si>
  <si>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</si>
  <si>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</si>
  <si>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</si>
  <si>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</si>
  <si>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</si>
  <si>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</si>
  <si>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</si>
  <si>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</si>
  <si>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</si>
  <si>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</si>
  <si>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</si>
  <si>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</si>
  <si>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</si>
  <si>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</si>
  <si>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</si>
  <si>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</si>
  <si>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</si>
  <si>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</si>
  <si>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</si>
  <si>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</si>
  <si>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</si>
  <si>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</si>
  <si>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</si>
  <si>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</si>
  <si>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</si>
  <si>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</si>
  <si>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</si>
  <si>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</si>
  <si>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</si>
  <si>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</si>
  <si>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</si>
  <si>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</si>
  <si>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</si>
  <si>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</si>
  <si>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</si>
  <si>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</si>
  <si>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</si>
  <si>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</si>
  <si>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</si>
  <si>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</si>
  <si>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</si>
  <si>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</si>
  <si>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</si>
  <si>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</si>
  <si>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</si>
  <si>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</si>
  <si>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</si>
  <si>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</si>
  <si>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</si>
  <si>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</si>
  <si>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</si>
  <si>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</si>
  <si>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</si>
  <si>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</si>
  <si>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</si>
  <si>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</si>
  <si>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</si>
  <si>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</si>
  <si>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</si>
  <si>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</si>
  <si>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</si>
  <si>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</si>
  <si>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</si>
  <si>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</si>
  <si>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</si>
  <si>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</si>
  <si>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</si>
  <si>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</si>
  <si>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</si>
  <si>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</si>
  <si>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</si>
  <si>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</si>
  <si>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</si>
  <si>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</si>
  <si>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</si>
  <si>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</si>
  <si>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</si>
  <si>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</si>
  <si>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</si>
  <si>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</si>
  <si>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</si>
  <si>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</si>
  <si>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</si>
  <si>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</si>
  <si>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</si>
  <si>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</si>
  <si>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</si>
  <si>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</si>
  <si>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</si>
  <si>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</si>
  <si>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</si>
  <si>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</si>
  <si>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</si>
  <si>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</si>
  <si>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</si>
  <si>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</si>
  <si>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</si>
  <si>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</si>
  <si>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</si>
  <si>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</si>
  <si>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</si>
  <si>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</si>
  <si>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</si>
  <si>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</si>
  <si>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</si>
  <si>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</si>
  <si>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</si>
  <si>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</si>
  <si>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</si>
  <si>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</si>
  <si>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</si>
  <si>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</si>
  <si>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</si>
  <si>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</si>
  <si>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</si>
  <si>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</si>
  <si>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</si>
  <si>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</si>
  <si>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</si>
  <si>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</si>
  <si>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</si>
  <si>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</si>
  <si>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</si>
  <si>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</si>
  <si>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</si>
  <si>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</si>
  <si>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</si>
  <si>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</si>
  <si>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</si>
  <si>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</si>
  <si>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</si>
  <si>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</si>
  <si>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</si>
  <si>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</si>
  <si>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</si>
  <si>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</si>
  <si>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</si>
  <si>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</si>
  <si>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</si>
  <si>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</si>
  <si>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</si>
  <si>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</si>
  <si>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</si>
  <si>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</si>
  <si>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</si>
  <si>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</si>
  <si>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</si>
  <si>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</si>
  <si>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</si>
  <si>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</si>
  <si>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</si>
  <si>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</si>
  <si>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</si>
  <si>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</si>
  <si>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</si>
  <si>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</si>
  <si>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</si>
  <si>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</si>
  <si>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</si>
  <si>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</si>
  <si>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</si>
  <si>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</si>
  <si>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</si>
  <si>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</si>
  <si>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</si>
  <si>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</si>
  <si>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</si>
  <si>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</si>
  <si>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</si>
  <si>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</si>
  <si>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</si>
  <si>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</si>
  <si>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</si>
  <si>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</si>
  <si>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</si>
  <si>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</si>
  <si>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</si>
  <si>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</si>
  <si>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</si>
  <si>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</si>
  <si>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</si>
  <si>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</si>
  <si>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</si>
  <si>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</si>
  <si>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</si>
  <si>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</si>
  <si>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</si>
  <si>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</si>
  <si>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</si>
  <si>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</si>
  <si>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</si>
  <si>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</si>
  <si>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</si>
  <si>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</si>
  <si>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</si>
  <si>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</si>
  <si>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</si>
  <si>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</si>
  <si>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</si>
  <si>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</si>
  <si>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</si>
  <si>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</si>
  <si>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</si>
  <si>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</si>
  <si>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</si>
  <si>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</si>
  <si>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</si>
  <si>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</si>
  <si>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</si>
  <si>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</si>
  <si>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</si>
  <si>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</si>
  <si>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</si>
  <si>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</si>
  <si>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</si>
  <si>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</si>
  <si>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</si>
  <si>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</si>
  <si>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</si>
  <si>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</si>
  <si>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</si>
  <si>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</si>
  <si>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</si>
  <si>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</si>
  <si>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</si>
  <si>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</si>
  <si>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</si>
  <si>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</si>
  <si>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</si>
  <si>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</si>
  <si>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</si>
  <si>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</si>
  <si>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</si>
  <si>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</si>
  <si>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</si>
  <si>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</si>
  <si>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</si>
  <si>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</si>
  <si>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</si>
  <si>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</si>
  <si>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</si>
  <si>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</si>
  <si>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</si>
  <si>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</si>
  <si>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</si>
  <si>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</si>
  <si>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</si>
  <si>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</si>
  <si>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</si>
  <si>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</si>
  <si>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</si>
  <si>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</si>
  <si>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</si>
  <si>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</si>
  <si>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</si>
  <si>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</si>
  <si>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</si>
  <si>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</si>
  <si>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</si>
  <si>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</si>
  <si>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</si>
  <si>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</si>
  <si>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</si>
  <si>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</si>
  <si>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</si>
  <si>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</si>
  <si>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</si>
  <si>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</si>
  <si>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</si>
  <si>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</si>
  <si>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</si>
  <si>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</si>
  <si>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</si>
  <si>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</si>
  <si>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</si>
  <si>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</si>
  <si>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</si>
  <si>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</si>
  <si>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</si>
  <si>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</si>
  <si>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</si>
  <si>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</si>
  <si>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</si>
  <si>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</si>
  <si>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</si>
  <si>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</si>
  <si>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</si>
  <si>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</si>
  <si>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</si>
  <si>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</si>
  <si>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</si>
  <si>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</si>
  <si>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</si>
  <si>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</si>
  <si>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</si>
  <si>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</si>
  <si>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</si>
  <si>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</si>
  <si>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</si>
  <si>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</si>
  <si>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</si>
  <si>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</si>
  <si>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</si>
  <si>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</si>
  <si>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</si>
  <si>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</si>
  <si>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</si>
  <si>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</si>
  <si>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</si>
  <si>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</si>
  <si>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</si>
  <si>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</si>
  <si>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</si>
  <si>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</si>
  <si>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</si>
  <si>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</si>
  <si>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</si>
  <si>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</si>
  <si>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</si>
  <si>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</si>
  <si>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</si>
  <si>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</si>
  <si>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</si>
  <si>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</si>
  <si>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</si>
  <si>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</si>
  <si>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</si>
  <si>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</si>
  <si>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</si>
  <si>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</si>
  <si>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</si>
  <si>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</si>
  <si>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</si>
  <si>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</si>
  <si>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</si>
  <si>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</si>
  <si>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</si>
  <si>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</si>
  <si>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</si>
  <si>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</si>
  <si>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</si>
  <si>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</si>
  <si>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</si>
  <si>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</si>
  <si>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</si>
  <si>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</si>
  <si>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</si>
  <si>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</si>
  <si>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</si>
  <si>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</si>
  <si>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</si>
  <si>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</si>
  <si>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</si>
  <si>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</si>
  <si>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</si>
  <si>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</si>
  <si>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</si>
  <si>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</si>
  <si>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</si>
  <si>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</si>
  <si>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</si>
  <si>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</si>
  <si>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</si>
  <si>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</si>
  <si>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</si>
  <si>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</si>
  <si>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</si>
  <si>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</si>
  <si>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</si>
  <si>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</si>
  <si>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</si>
  <si>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</si>
  <si>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</si>
  <si>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</si>
  <si>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</si>
  <si>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</si>
  <si>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</si>
  <si>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</si>
  <si>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</si>
  <si>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</si>
  <si>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</si>
  <si>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</si>
  <si>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</si>
  <si>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</si>
  <si>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</si>
  <si>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</si>
  <si>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</si>
  <si>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</si>
  <si>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</si>
  <si>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</si>
  <si>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</si>
  <si>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</si>
  <si>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</si>
  <si>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</si>
  <si>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</si>
  <si>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</si>
  <si>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</si>
  <si>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</si>
  <si>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</si>
  <si>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</si>
  <si>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</si>
  <si>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</si>
  <si>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</si>
  <si>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</si>
  <si>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</si>
  <si>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</si>
  <si>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</si>
  <si>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</si>
  <si>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</si>
  <si>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</si>
  <si>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</si>
  <si>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</si>
  <si>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</si>
  <si>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</si>
  <si>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</si>
  <si>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</si>
  <si>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</si>
  <si>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</si>
  <si>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</si>
  <si>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</si>
  <si>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</si>
  <si>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</si>
  <si>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</si>
  <si>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</si>
  <si>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</si>
  <si>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</si>
  <si>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</si>
  <si>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</si>
  <si>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</si>
  <si>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</si>
  <si>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</si>
  <si>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</si>
  <si>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</si>
  <si>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</si>
  <si>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</si>
  <si>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</si>
  <si>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</si>
  <si>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</si>
  <si>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</si>
  <si>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</si>
  <si>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</si>
  <si>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</si>
  <si>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</si>
  <si>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</si>
  <si>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</si>
  <si>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</si>
  <si>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</si>
  <si>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</si>
  <si>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</si>
  <si>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</si>
  <si>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</si>
  <si>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</si>
  <si>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</si>
  <si>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</si>
  <si>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</si>
  <si>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</si>
  <si>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</si>
  <si>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</si>
  <si>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</si>
  <si>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</si>
  <si>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</si>
  <si>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</si>
  <si>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</si>
  <si>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</si>
  <si>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</si>
  <si>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</si>
  <si>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</si>
  <si>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</si>
  <si>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</si>
  <si>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</si>
  <si>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</si>
  <si>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</si>
  <si>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</si>
  <si>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</si>
  <si>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</si>
  <si>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</si>
  <si>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</si>
  <si>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</si>
  <si>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</si>
  <si>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</si>
  <si>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</si>
  <si>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</si>
  <si>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</si>
  <si>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</si>
  <si>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</si>
  <si>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</si>
  <si>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</si>
  <si>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</si>
  <si>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</si>
  <si>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</si>
  <si>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</si>
  <si>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</si>
  <si>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</si>
  <si>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</si>
  <si>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</si>
  <si>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</si>
  <si>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</si>
  <si>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</si>
  <si>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</si>
  <si>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</si>
  <si>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</si>
  <si>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</si>
  <si>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</si>
  <si>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</si>
  <si>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</si>
  <si>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</si>
  <si>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</si>
  <si>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</si>
  <si>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</si>
  <si>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</si>
  <si>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</si>
  <si>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</si>
  <si>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</si>
  <si>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</si>
  <si>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</si>
  <si>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</si>
  <si>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</si>
  <si>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</si>
  <si>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</si>
  <si>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</si>
  <si>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</si>
  <si>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</si>
  <si>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</si>
  <si>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</si>
  <si>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</si>
  <si>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</si>
  <si>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</si>
  <si>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</si>
  <si>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</si>
  <si>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</si>
  <si>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</si>
  <si>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</si>
  <si>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</si>
  <si>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</si>
  <si>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</si>
  <si>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</si>
  <si>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</si>
  <si>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</si>
  <si>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</si>
  <si>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</si>
  <si>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</si>
  <si>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</si>
  <si>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</si>
  <si>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</si>
  <si>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</si>
  <si>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</si>
  <si>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</si>
  <si>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</si>
  <si>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</si>
  <si>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</si>
  <si>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</si>
  <si>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</si>
  <si>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</si>
  <si>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</si>
  <si>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</si>
  <si>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</si>
  <si>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</si>
  <si>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</si>
  <si>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</si>
  <si>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</si>
  <si>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</si>
  <si>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</si>
  <si>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</si>
  <si>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</si>
  <si>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</si>
  <si>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</si>
  <si>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</si>
  <si>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</si>
  <si>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</si>
  <si>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</si>
  <si>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</si>
  <si>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</si>
  <si>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</si>
  <si>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</si>
  <si>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</si>
  <si>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</si>
  <si>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</si>
  <si>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</si>
  <si>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</si>
  <si>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</si>
  <si>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</si>
  <si>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</si>
  <si>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</si>
  <si>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</si>
  <si>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</si>
  <si>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</si>
  <si>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</si>
  <si>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</si>
  <si>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</si>
  <si>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</si>
  <si>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</si>
  <si>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</si>
  <si>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</si>
  <si>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</si>
  <si>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</si>
  <si>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</si>
  <si>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</si>
  <si>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</si>
  <si>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</si>
  <si>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</si>
  <si>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</si>
  <si>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</si>
  <si>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</si>
  <si>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</si>
  <si>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</si>
  <si>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</si>
  <si>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</si>
  <si>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</si>
  <si>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</si>
  <si>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</si>
  <si>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</si>
  <si>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</si>
  <si>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</si>
  <si>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</si>
  <si>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</si>
  <si>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</si>
  <si>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</si>
  <si>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</si>
  <si>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</si>
  <si>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</si>
  <si>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</si>
  <si>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</si>
  <si>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</si>
  <si>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</si>
  <si>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</si>
  <si>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</si>
  <si>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</si>
  <si>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</si>
  <si>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</si>
  <si>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</si>
  <si>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</si>
  <si>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</si>
  <si>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</si>
  <si>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</si>
  <si>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</si>
  <si>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</si>
  <si>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</si>
  <si>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</si>
  <si>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</si>
  <si>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</si>
  <si>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</si>
  <si>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</si>
  <si>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</si>
  <si>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</si>
  <si>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</si>
  <si>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</si>
  <si>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</si>
  <si>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</si>
  <si>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</si>
  <si>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</si>
  <si>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</si>
  <si>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</si>
  <si>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</si>
  <si>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</si>
  <si>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</si>
  <si>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</si>
  <si>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</si>
  <si>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</si>
  <si>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</si>
  <si>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</si>
  <si>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</si>
  <si>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</si>
  <si>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</si>
  <si>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</si>
  <si>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</si>
  <si>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</si>
  <si>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</si>
  <si>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</si>
  <si>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</si>
  <si>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</si>
  <si>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</si>
  <si>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</si>
  <si>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</si>
  <si>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</si>
  <si>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</si>
  <si>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</si>
  <si>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</si>
  <si>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</si>
  <si>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</si>
  <si>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</si>
  <si>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</si>
  <si>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</si>
  <si>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</si>
  <si>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</si>
  <si>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</si>
  <si>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</si>
  <si>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</si>
  <si>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</si>
  <si>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</si>
  <si>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</si>
  <si>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</si>
  <si>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</si>
  <si>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</si>
  <si>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</si>
  <si>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</si>
  <si>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</si>
  <si>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</si>
  <si>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</si>
  <si>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</si>
  <si>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</si>
  <si>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</si>
  <si>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</si>
  <si>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</si>
  <si>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</si>
  <si>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</si>
  <si>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</si>
  <si>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</si>
  <si>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</si>
  <si>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</si>
  <si>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</si>
  <si>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</si>
  <si>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</si>
  <si>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</si>
  <si>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</si>
  <si>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</si>
  <si>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</si>
  <si>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</si>
  <si>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</si>
  <si>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</si>
  <si>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</si>
  <si>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</si>
  <si>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</si>
  <si>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</si>
  <si>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</si>
  <si>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</si>
  <si>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</si>
  <si>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</si>
  <si>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</si>
  <si>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</si>
  <si>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</si>
  <si>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</si>
  <si>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</si>
  <si>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</si>
  <si>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</si>
  <si>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</si>
  <si>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</si>
  <si>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</si>
  <si>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</si>
  <si>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</si>
  <si>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</si>
  <si>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</si>
  <si>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</si>
  <si>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</si>
  <si>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</si>
  <si>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</si>
  <si>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</si>
  <si>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</si>
  <si>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</si>
  <si>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</si>
  <si>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</si>
  <si>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</si>
  <si>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</si>
  <si>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</si>
  <si>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</si>
  <si>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</si>
  <si>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</si>
  <si>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</si>
  <si>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</si>
  <si>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</si>
  <si>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</si>
  <si>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</si>
  <si>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</si>
  <si>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</si>
  <si>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</si>
  <si>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</si>
  <si>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</si>
  <si>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</si>
  <si>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</si>
  <si>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</si>
  <si>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</si>
  <si>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</si>
  <si>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</si>
  <si>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</si>
  <si>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</si>
  <si>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</si>
  <si>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</si>
  <si>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</si>
  <si>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</si>
  <si>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</si>
  <si>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</si>
  <si>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</si>
  <si>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</si>
  <si>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</si>
  <si>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</si>
  <si>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</si>
  <si>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</si>
  <si>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</si>
  <si>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</si>
  <si>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</si>
  <si>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</si>
  <si>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</si>
  <si>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</si>
  <si>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</si>
  <si>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</si>
  <si>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</si>
  <si>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</si>
  <si>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</si>
  <si>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</si>
  <si>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</si>
  <si>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</si>
  <si>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</si>
  <si>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</si>
  <si>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</si>
  <si>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</si>
  <si>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</si>
  <si>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</si>
  <si>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</si>
  <si>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</si>
  <si>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</si>
  <si>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</si>
  <si>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</si>
  <si>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</si>
  <si>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</si>
  <si>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</si>
  <si>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</si>
  <si>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</si>
  <si>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</si>
  <si>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</si>
  <si>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</si>
  <si>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</si>
  <si>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</si>
  <si>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</si>
  <si>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</si>
  <si>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</si>
  <si>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</si>
  <si>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</si>
  <si>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</si>
  <si>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</si>
  <si>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</si>
  <si>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</si>
  <si>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</si>
  <si>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</si>
  <si>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</si>
  <si>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</si>
  <si>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</si>
  <si>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</si>
  <si>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</si>
  <si>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</si>
  <si>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</si>
  <si>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</si>
  <si>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</si>
  <si>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</si>
  <si>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</si>
  <si>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</si>
  <si>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</si>
  <si>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</si>
  <si>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</si>
  <si>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</si>
  <si>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</si>
  <si>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</si>
  <si>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</si>
  <si>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</si>
  <si>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</si>
  <si>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</si>
  <si>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</si>
  <si>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</si>
  <si>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</si>
  <si>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</si>
  <si>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</si>
  <si>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</si>
  <si>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</si>
  <si>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</si>
  <si>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</si>
  <si>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</si>
  <si>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</si>
  <si>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</si>
  <si>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</si>
  <si>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</si>
  <si>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</si>
  <si>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</si>
  <si>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</si>
  <si>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</si>
  <si>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</si>
  <si>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</si>
  <si>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</si>
  <si>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</si>
  <si>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</si>
  <si>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</si>
  <si>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</si>
  <si>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</si>
  <si>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</si>
  <si>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</si>
  <si>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</si>
  <si>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</si>
  <si>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</si>
  <si>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</si>
  <si>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</si>
  <si>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</si>
  <si>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</si>
  <si>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</si>
  <si>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</si>
  <si>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</si>
  <si>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</si>
  <si>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</si>
  <si>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</si>
  <si>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</si>
  <si>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</si>
  <si>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</si>
  <si>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</si>
  <si>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</si>
  <si>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</si>
  <si>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</si>
  <si>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</si>
  <si>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</si>
  <si>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</si>
  <si>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</si>
  <si>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</si>
  <si>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</si>
  <si>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</si>
  <si>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</si>
  <si>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</si>
  <si>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</si>
  <si>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</si>
  <si>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</si>
  <si>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</si>
  <si>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</si>
  <si>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</si>
  <si>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</si>
  <si>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</si>
  <si>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</si>
  <si>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</si>
  <si>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</si>
  <si>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</si>
  <si>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</si>
  <si>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</si>
  <si>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</si>
  <si>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</si>
  <si>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</si>
  <si>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</si>
  <si>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</si>
  <si>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</si>
  <si>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</si>
  <si>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</si>
  <si>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</si>
  <si>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</si>
  <si>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</si>
  <si>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</si>
  <si>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</si>
  <si>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</si>
  <si>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</si>
  <si>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</si>
  <si>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</si>
  <si>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</si>
  <si>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</si>
  <si>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</si>
  <si>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</si>
  <si>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</si>
  <si>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</si>
  <si>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</si>
  <si>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</si>
  <si>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</si>
  <si>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</si>
  <si>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</si>
  <si>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</si>
  <si>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</si>
  <si>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</si>
  <si>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</si>
  <si>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</si>
  <si>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</si>
  <si>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</si>
  <si>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</si>
  <si>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</si>
  <si>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</si>
  <si>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</si>
  <si>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</si>
  <si>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</si>
  <si>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</si>
  <si>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</si>
  <si>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</si>
  <si>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</si>
  <si>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</si>
  <si>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</si>
  <si>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</si>
  <si>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</si>
  <si>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</si>
  <si>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</si>
  <si>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</si>
  <si>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</si>
  <si>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</si>
  <si>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</si>
  <si>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</si>
  <si>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</si>
  <si>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</si>
  <si>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</si>
  <si>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</si>
  <si>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</si>
  <si>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</si>
  <si>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</si>
  <si>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</si>
  <si>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</si>
  <si>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</si>
  <si>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</si>
  <si>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</si>
  <si>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</si>
  <si>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</si>
  <si>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</si>
  <si>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</si>
  <si>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</si>
  <si>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</si>
  <si>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</si>
  <si>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</si>
  <si>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</si>
  <si>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</si>
  <si>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</si>
  <si>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</si>
  <si>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</si>
  <si>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</si>
  <si>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</si>
  <si>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</si>
  <si>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</si>
  <si>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</si>
  <si>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</si>
  <si>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</si>
  <si>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</si>
  <si>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</si>
  <si>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</si>
  <si>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</si>
  <si>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</si>
  <si>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</si>
  <si>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</si>
  <si>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</si>
  <si>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</si>
  <si>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</si>
  <si>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</si>
  <si>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</si>
  <si>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</si>
  <si>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</si>
  <si>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</si>
  <si>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</si>
  <si>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</si>
  <si>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</si>
  <si>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</si>
  <si>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</si>
  <si>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</si>
  <si>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</si>
  <si>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</si>
  <si>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</si>
  <si>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</si>
  <si>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</si>
  <si>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</si>
  <si>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</si>
  <si>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</si>
  <si>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</si>
  <si>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</si>
  <si>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</si>
  <si>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</si>
  <si>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</si>
  <si>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</si>
  <si>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</si>
  <si>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</si>
  <si>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</si>
  <si>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</si>
  <si>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</si>
  <si>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</si>
  <si>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</si>
  <si>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</si>
  <si>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</si>
  <si>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</si>
  <si>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</si>
  <si>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</si>
  <si>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</si>
  <si>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</si>
  <si>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</si>
  <si>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</si>
  <si>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</si>
  <si>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</si>
  <si>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</si>
  <si>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</si>
  <si>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</si>
  <si>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</si>
  <si>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</si>
  <si>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</si>
  <si>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</si>
  <si>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</si>
  <si>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</si>
  <si>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</si>
  <si>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</si>
  <si>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</si>
  <si>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</si>
  <si>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</si>
  <si>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</si>
  <si>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</si>
  <si>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</si>
  <si>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</si>
  <si>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</si>
  <si>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</si>
  <si>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</si>
  <si>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</si>
  <si>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</si>
  <si>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</si>
  <si>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</si>
  <si>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</si>
  <si>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</si>
  <si>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</si>
  <si>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</si>
  <si>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</si>
  <si>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</si>
  <si>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</si>
  <si>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</si>
  <si>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</si>
  <si>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</si>
  <si>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</si>
  <si>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</si>
  <si>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</si>
  <si>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</si>
  <si>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</si>
  <si>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</si>
  <si>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</si>
  <si>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</si>
  <si>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</si>
  <si>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</si>
  <si>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</si>
  <si>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</si>
  <si>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</si>
  <si>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</si>
  <si>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</si>
  <si>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</si>
  <si>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</si>
  <si>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</si>
  <si>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</si>
  <si>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</si>
  <si>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</si>
  <si>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</si>
  <si>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</si>
  <si>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</si>
  <si>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</si>
  <si>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</si>
  <si>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</si>
  <si>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</si>
  <si>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</si>
  <si>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</si>
  <si>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</si>
  <si>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</si>
  <si>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</si>
  <si>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</si>
  <si>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</si>
  <si>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</si>
  <si>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</si>
  <si>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</si>
  <si>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</si>
  <si>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</si>
  <si>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</si>
  <si>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</si>
  <si>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</si>
  <si>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</si>
  <si>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</si>
  <si>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</si>
  <si>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</si>
  <si>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</si>
  <si>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</si>
  <si>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</si>
  <si>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</si>
  <si>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</si>
  <si>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</si>
  <si>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</si>
  <si>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</si>
  <si>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</si>
  <si>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</si>
  <si>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</si>
  <si>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</si>
  <si>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</si>
  <si>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</si>
  <si>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</si>
  <si>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</si>
  <si>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</si>
  <si>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</si>
  <si>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</si>
  <si>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</si>
  <si>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</si>
  <si>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</si>
  <si>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</si>
  <si>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</si>
  <si>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</si>
  <si>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</si>
  <si>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</si>
  <si>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</si>
  <si>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</si>
  <si>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</si>
  <si>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</si>
  <si>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</si>
  <si>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</si>
  <si>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</si>
  <si>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</si>
  <si>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</si>
  <si>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</si>
  <si>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</si>
  <si>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</si>
  <si>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</si>
  <si>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</si>
  <si>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</si>
  <si>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</si>
  <si>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</si>
  <si>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</si>
  <si>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</si>
  <si>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</si>
  <si>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</si>
  <si>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</si>
  <si>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</si>
  <si>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</si>
  <si>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</si>
  <si>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</si>
  <si>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</si>
  <si>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</si>
  <si>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</si>
  <si>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</si>
  <si>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</si>
  <si>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</si>
  <si>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</si>
  <si>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</si>
  <si>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</si>
  <si>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</si>
  <si>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</si>
  <si>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</si>
  <si>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</si>
  <si>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</si>
  <si>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</si>
  <si>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</si>
  <si>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</si>
  <si>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</si>
  <si>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</si>
  <si>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</si>
  <si>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</si>
  <si>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</si>
  <si>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</si>
  <si>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</si>
  <si>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</si>
  <si>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</si>
  <si>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</si>
  <si>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</si>
  <si>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</si>
  <si>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</si>
  <si>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</si>
  <si>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</si>
  <si>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</si>
  <si>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</si>
  <si>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</si>
  <si>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</si>
  <si>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</si>
  <si>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</si>
  <si>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</si>
  <si>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</si>
  <si>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</si>
  <si>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</si>
  <si>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</si>
  <si>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</si>
  <si>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</si>
  <si>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</si>
  <si>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</si>
  <si>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</si>
  <si>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</si>
  <si>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</si>
  <si>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</si>
  <si>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</si>
  <si>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</si>
  <si>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</si>
  <si>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</si>
  <si>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</si>
  <si>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</si>
  <si>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</si>
  <si>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</si>
  <si>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</si>
  <si>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</si>
  <si>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</si>
  <si>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</si>
  <si>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</si>
  <si>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</si>
  <si>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</si>
  <si>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</si>
  <si>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</si>
  <si>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</si>
  <si>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</si>
  <si>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</si>
  <si>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</si>
  <si>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</si>
  <si>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</si>
  <si>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</si>
  <si>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</si>
  <si>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</si>
  <si>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</si>
  <si>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</si>
  <si>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</si>
  <si>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</si>
  <si>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</si>
  <si>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</si>
  <si>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</si>
  <si>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</si>
  <si>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</si>
  <si>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</si>
  <si>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</si>
  <si>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</si>
  <si>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</si>
  <si>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</si>
  <si>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</si>
  <si>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</si>
  <si>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</si>
  <si>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</si>
  <si>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</si>
  <si>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</si>
  <si>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</si>
  <si>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</si>
  <si>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</si>
  <si>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</si>
  <si>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</si>
  <si>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</si>
  <si>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</si>
  <si>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</si>
  <si>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</si>
  <si>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</si>
  <si>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</si>
  <si>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</si>
  <si>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</si>
  <si>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</si>
  <si>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</si>
  <si>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</si>
  <si>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</si>
  <si>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</si>
  <si>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</si>
  <si>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</si>
  <si>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</si>
  <si>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</si>
  <si>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</si>
  <si>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</si>
  <si>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</si>
  <si>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</si>
  <si>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</si>
  <si>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</si>
  <si>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</si>
  <si>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</si>
  <si>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</si>
  <si>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</si>
  <si>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</si>
  <si>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</si>
  <si>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</si>
  <si>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</si>
  <si>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</si>
  <si>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</si>
  <si>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</si>
  <si>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</si>
  <si>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</si>
  <si>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</si>
  <si>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</si>
  <si>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</si>
  <si>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</si>
  <si>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</si>
  <si>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</si>
  <si>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</si>
  <si>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</si>
  <si>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</si>
  <si>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</si>
  <si>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</si>
  <si>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</si>
  <si>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</si>
  <si>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</si>
  <si>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</si>
  <si>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</si>
  <si>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</si>
  <si>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</si>
  <si>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</si>
  <si>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</si>
  <si>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</si>
  <si>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</si>
  <si>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</si>
  <si>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</si>
  <si>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</si>
  <si>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</si>
  <si>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</si>
  <si>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</si>
  <si>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</si>
  <si>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</si>
  <si>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</si>
  <si>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</si>
  <si>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</si>
  <si>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</si>
  <si>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</si>
  <si>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</si>
  <si>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</si>
  <si>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</si>
  <si>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</si>
  <si>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</si>
  <si>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</si>
  <si>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</si>
  <si>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</si>
  <si>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</si>
  <si>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</si>
  <si>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</si>
  <si>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</si>
  <si>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</si>
  <si>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</si>
  <si>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</si>
  <si>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</si>
  <si>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</si>
  <si>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</si>
  <si>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</si>
  <si>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</si>
  <si>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</si>
  <si>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</si>
  <si>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</si>
  <si>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</si>
  <si>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</si>
  <si>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</si>
  <si>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</si>
  <si>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</si>
  <si>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</si>
  <si>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</si>
  <si>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</si>
  <si>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</si>
  <si>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</si>
  <si>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</si>
  <si>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</si>
  <si>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</si>
  <si>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</si>
  <si>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</si>
  <si>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</si>
  <si>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</si>
  <si>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</si>
  <si>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</si>
  <si>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</si>
  <si>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</si>
  <si>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</si>
  <si>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</si>
  <si>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</si>
  <si>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</si>
  <si>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</si>
  <si>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</si>
  <si>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</si>
  <si>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</si>
  <si>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</si>
  <si>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</si>
  <si>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</si>
  <si>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</si>
  <si>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</si>
  <si>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</si>
  <si>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</si>
  <si>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</si>
  <si>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</si>
  <si>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</si>
  <si>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</si>
  <si>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</si>
  <si>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</si>
  <si>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</si>
  <si>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</si>
  <si>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</si>
  <si>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</si>
  <si>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</si>
  <si>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</si>
  <si>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</si>
  <si>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</si>
  <si>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</si>
  <si>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</si>
  <si>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</si>
  <si>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</si>
  <si>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</si>
  <si>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</si>
  <si>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</si>
  <si>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</si>
  <si>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</si>
  <si>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</si>
  <si>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</si>
  <si>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</si>
  <si>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</si>
  <si>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</si>
  <si>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</si>
  <si>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</si>
  <si>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</si>
  <si>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</si>
  <si>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</si>
  <si>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</si>
  <si>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</si>
  <si>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</si>
  <si>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</si>
  <si>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</si>
  <si>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</si>
  <si>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</si>
  <si>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</si>
  <si>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</si>
  <si>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</si>
  <si>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</si>
  <si>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</si>
  <si>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</si>
  <si>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</si>
  <si>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</si>
  <si>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</si>
  <si>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</si>
  <si>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</si>
  <si>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</si>
  <si>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</si>
  <si>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</si>
  <si>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</si>
  <si>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</si>
  <si>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</si>
  <si>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</si>
  <si>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</si>
  <si>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</si>
  <si>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</si>
  <si>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</si>
  <si>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</si>
  <si>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</si>
  <si>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</si>
  <si>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</si>
  <si>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</si>
  <si>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</si>
  <si>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</si>
  <si>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</si>
  <si>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</si>
  <si>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</si>
  <si>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</si>
  <si>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</si>
  <si>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</si>
  <si>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</si>
  <si>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</si>
  <si>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</si>
  <si>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</si>
  <si>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</si>
  <si>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</si>
  <si>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</si>
  <si>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</si>
  <si>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</si>
  <si>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</si>
  <si>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</si>
  <si>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</si>
  <si>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</si>
  <si>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</si>
  <si>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</si>
  <si>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</si>
  <si>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</si>
  <si>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</si>
  <si>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</si>
  <si>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</si>
  <si>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</si>
  <si>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</si>
  <si>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</si>
  <si>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</si>
  <si>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</si>
  <si>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</si>
  <si>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</si>
  <si>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</si>
  <si>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</si>
  <si>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</si>
  <si>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</si>
  <si>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</si>
  <si>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</si>
  <si>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</si>
  <si>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</si>
  <si>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</si>
  <si>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</si>
  <si>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</si>
  <si>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</si>
  <si>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</si>
  <si>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</si>
  <si>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</si>
  <si>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</si>
  <si>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</si>
  <si>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</si>
  <si>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</si>
  <si>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</si>
  <si>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</si>
  <si>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</si>
  <si>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</si>
  <si>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</si>
  <si>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</si>
  <si>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</si>
  <si>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</si>
  <si>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</si>
  <si>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</si>
  <si>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</si>
  <si>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</si>
  <si>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</si>
  <si>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</si>
  <si>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</si>
  <si>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</si>
  <si>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</si>
  <si>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</si>
  <si>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</si>
  <si>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</si>
  <si>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</si>
  <si>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</si>
  <si>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</si>
  <si>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</si>
  <si>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</si>
  <si>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</si>
  <si>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</si>
  <si>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</si>
  <si>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</si>
  <si>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</si>
  <si>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</si>
  <si>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</si>
  <si>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</si>
  <si>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</si>
  <si>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</si>
  <si>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</si>
  <si>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</si>
  <si>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</si>
  <si>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</si>
  <si>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</si>
  <si>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</si>
  <si>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</si>
  <si>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</si>
  <si>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</si>
  <si>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</si>
  <si>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</si>
  <si>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</si>
  <si>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</si>
  <si>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</si>
  <si>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</si>
  <si>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</si>
  <si>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</si>
  <si>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</si>
  <si>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</si>
  <si>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</si>
  <si>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</si>
  <si>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</si>
  <si>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</si>
  <si>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</si>
  <si>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</si>
  <si>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</si>
  <si>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</si>
  <si>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</si>
  <si>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</si>
  <si>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</si>
  <si>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</si>
  <si>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</si>
  <si>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</si>
  <si>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</si>
  <si>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</si>
  <si>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</si>
  <si>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</si>
  <si>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</si>
  <si>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</si>
  <si>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</si>
  <si>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</si>
  <si>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</si>
  <si>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</si>
  <si>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</si>
  <si>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</si>
  <si>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</si>
  <si>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</si>
  <si>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</si>
  <si>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</si>
  <si>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</si>
  <si>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</si>
  <si>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</si>
  <si>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</si>
  <si>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</si>
  <si>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</si>
  <si>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</si>
  <si>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</si>
  <si>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</si>
  <si>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</si>
  <si>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</si>
  <si>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</si>
  <si>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</si>
  <si>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</si>
  <si>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</si>
  <si>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</si>
  <si>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</si>
  <si>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</si>
  <si>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</si>
  <si>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</si>
  <si>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</si>
  <si>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</si>
  <si>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</si>
  <si>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</si>
  <si>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</si>
  <si>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</si>
  <si>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</si>
  <si>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</si>
  <si>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</si>
  <si>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</si>
  <si>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</si>
  <si>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</si>
  <si>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</si>
  <si>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</si>
  <si>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</si>
  <si>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</si>
  <si>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</si>
  <si>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</si>
  <si>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</si>
  <si>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</si>
  <si>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</si>
  <si>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</si>
  <si>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</si>
  <si>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</si>
  <si>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</si>
  <si>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</si>
  <si>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</si>
  <si>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</si>
  <si>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</si>
  <si>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</si>
  <si>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</si>
  <si>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</si>
  <si>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</si>
  <si>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</si>
  <si>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</si>
  <si>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</si>
  <si>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</si>
  <si>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</si>
  <si>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</si>
  <si>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</si>
  <si>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</si>
  <si>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</si>
  <si>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</si>
  <si>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</si>
  <si>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</si>
  <si>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</si>
  <si>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</si>
  <si>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</si>
  <si>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</si>
  <si>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</si>
  <si>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</si>
  <si>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</si>
  <si>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</si>
  <si>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</si>
  <si>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</si>
  <si>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</si>
  <si>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</si>
  <si>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</si>
  <si>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</si>
  <si>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</si>
  <si>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</si>
  <si>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</si>
  <si>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</si>
  <si>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</si>
  <si>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</si>
  <si>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</si>
  <si>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</si>
  <si>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</si>
  <si>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</si>
  <si>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</si>
  <si>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</si>
  <si>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</si>
  <si>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</si>
  <si>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</si>
  <si>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</si>
  <si>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</si>
  <si>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</si>
  <si>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</si>
  <si>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</si>
  <si>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</si>
  <si>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</si>
  <si>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</si>
  <si>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</si>
  <si>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</si>
  <si>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</si>
  <si>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</si>
  <si>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</si>
  <si>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</si>
  <si>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</si>
  <si>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</si>
  <si>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</si>
  <si>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</si>
  <si>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</si>
  <si>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</si>
  <si>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</si>
  <si>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</si>
  <si>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</si>
  <si>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</si>
  <si>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</si>
  <si>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</si>
  <si>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</si>
  <si>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</si>
  <si>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</si>
  <si>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</si>
  <si>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</si>
  <si>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</si>
  <si>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</si>
  <si>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</si>
  <si>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</si>
  <si>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</si>
  <si>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</si>
  <si>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</si>
  <si>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</si>
  <si>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</si>
  <si>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</si>
  <si>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</si>
  <si>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</si>
  <si>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</si>
  <si>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</si>
  <si>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</si>
  <si>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</si>
  <si>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</si>
  <si>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</si>
  <si>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</si>
  <si>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</si>
  <si>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</si>
  <si>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</si>
  <si>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</si>
  <si>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</si>
  <si>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</si>
  <si>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</si>
  <si>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</si>
  <si>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</si>
  <si>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</si>
  <si>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</si>
  <si>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</si>
  <si>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</si>
  <si>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</si>
  <si>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</si>
  <si>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</si>
  <si>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</si>
  <si>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</si>
  <si>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</si>
  <si>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</si>
  <si>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</si>
  <si>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</si>
  <si>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</si>
  <si>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</si>
  <si>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</si>
  <si>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</si>
  <si>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</si>
  <si>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</si>
  <si>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</si>
  <si>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</si>
  <si>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</si>
  <si>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</si>
  <si>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</si>
  <si>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</si>
  <si>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</si>
  <si>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</si>
  <si>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</si>
  <si>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</si>
  <si>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</si>
  <si>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</si>
  <si>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</si>
  <si>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</si>
  <si>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</si>
  <si>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</si>
  <si>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</si>
  <si>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</si>
  <si>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</si>
  <si>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</si>
  <si>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</si>
  <si>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</si>
  <si>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</si>
  <si>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</si>
  <si>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</si>
  <si>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</si>
  <si>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</si>
  <si>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</si>
  <si>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</si>
  <si>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</si>
  <si>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</si>
  <si>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</si>
  <si>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</si>
  <si>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</si>
  <si>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</si>
  <si>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</si>
  <si>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</si>
  <si>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</si>
  <si>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</si>
  <si>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</si>
  <si>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</si>
  <si>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</si>
  <si>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</si>
  <si>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</si>
  <si>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</si>
  <si>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</si>
  <si>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</si>
  <si>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</si>
  <si>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</si>
  <si>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</si>
  <si>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</si>
  <si>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</si>
  <si>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</si>
  <si>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</si>
  <si>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</si>
  <si>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</si>
  <si>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</si>
  <si>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</si>
  <si>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</si>
  <si>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</si>
  <si>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</si>
  <si>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</si>
  <si>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</si>
  <si>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</si>
  <si>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</si>
  <si>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</si>
  <si>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</si>
  <si>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</si>
  <si>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</si>
  <si>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</si>
  <si>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</si>
  <si>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</si>
  <si>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</si>
  <si>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</si>
  <si>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</si>
  <si>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</si>
  <si>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</si>
  <si>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</si>
  <si>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</si>
  <si>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</si>
  <si>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</si>
  <si>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</si>
  <si>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</si>
  <si>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</si>
  <si>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</si>
  <si>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</si>
  <si>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</si>
  <si>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</si>
  <si>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</si>
  <si>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</si>
  <si>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</si>
  <si>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</si>
  <si>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</si>
  <si>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</si>
  <si>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</si>
  <si>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</si>
  <si>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</si>
  <si>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</si>
  <si>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</si>
  <si>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</si>
  <si>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</si>
  <si>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</si>
  <si>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</si>
  <si>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</si>
  <si>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</si>
  <si>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</si>
  <si>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</si>
  <si>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</si>
  <si>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</si>
  <si>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</si>
  <si>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</si>
  <si>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</si>
  <si>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</si>
  <si>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</si>
  <si>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</si>
  <si>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</si>
  <si>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</si>
  <si>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</si>
  <si>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</si>
  <si>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</si>
  <si>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</si>
  <si>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</si>
  <si>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</si>
  <si>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</si>
  <si>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</si>
  <si>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</si>
  <si>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</si>
  <si>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</si>
  <si>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</si>
  <si>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</si>
  <si>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</si>
  <si>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</si>
  <si>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</si>
  <si>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</si>
  <si>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</si>
  <si>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</si>
  <si>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</si>
  <si>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</si>
  <si>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</si>
  <si>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</si>
  <si>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</si>
  <si>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</si>
  <si>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</si>
  <si>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</si>
  <si>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</si>
  <si>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</si>
  <si>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</si>
  <si>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</si>
  <si>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</si>
  <si>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</si>
  <si>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</si>
  <si>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</si>
  <si>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</si>
  <si>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</si>
  <si>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</si>
  <si>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</si>
  <si>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</si>
  <si>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</si>
  <si>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</si>
  <si>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</si>
  <si>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</si>
  <si>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</si>
  <si>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</si>
  <si>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</si>
  <si>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</si>
  <si>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</si>
  <si>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</si>
  <si>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</si>
  <si>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</si>
  <si>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</si>
  <si>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</si>
  <si>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</si>
  <si>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</si>
  <si>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</si>
  <si>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</si>
  <si>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</si>
  <si>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</si>
  <si>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</si>
  <si>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</si>
  <si>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</si>
  <si>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</si>
  <si>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</si>
  <si>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</si>
  <si>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</si>
  <si>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</si>
  <si>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</si>
  <si>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</si>
  <si>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</si>
  <si>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</si>
  <si>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</si>
  <si>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</si>
  <si>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</si>
  <si>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</si>
  <si>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</si>
  <si>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</si>
  <si>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</si>
  <si>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</si>
  <si>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</si>
  <si>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</si>
  <si>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</si>
  <si>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</si>
  <si>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</si>
  <si>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</si>
  <si>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</si>
  <si>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</si>
  <si>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</si>
  <si>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</si>
  <si>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</si>
  <si>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</si>
  <si>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</si>
  <si>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</si>
  <si>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</si>
  <si>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</si>
  <si>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</si>
  <si>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</si>
  <si>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</si>
  <si>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</si>
  <si>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</si>
  <si>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</si>
  <si>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</si>
  <si>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</si>
  <si>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</si>
  <si>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</si>
  <si>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</si>
  <si>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</si>
  <si>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</si>
  <si>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</si>
  <si>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</si>
  <si>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</si>
  <si>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</si>
  <si>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</si>
  <si>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</si>
  <si>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</si>
  <si>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</si>
  <si>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</si>
  <si>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</si>
  <si>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</si>
  <si>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</si>
  <si>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</si>
  <si>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</si>
  <si>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</si>
  <si>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</si>
  <si>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</si>
  <si>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</si>
  <si>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</si>
  <si>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</si>
  <si>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</si>
  <si>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</si>
  <si>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</si>
  <si>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</si>
  <si>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</si>
  <si>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</si>
  <si>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</si>
  <si>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</si>
  <si>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</si>
  <si>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</si>
  <si>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</si>
  <si>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</si>
  <si>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</si>
  <si>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</si>
  <si>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</si>
  <si>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</si>
  <si>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</si>
  <si>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</si>
  <si>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</si>
  <si>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</si>
  <si>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</si>
  <si>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</si>
  <si>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</si>
  <si>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</si>
  <si>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</si>
  <si>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</si>
  <si>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</si>
  <si>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</si>
  <si>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</si>
  <si>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</si>
  <si>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</si>
  <si>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</si>
  <si>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</si>
  <si>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</si>
  <si>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</si>
  <si>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</si>
  <si>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</si>
  <si>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</si>
  <si>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</si>
  <si>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</si>
  <si>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</si>
  <si>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</si>
  <si>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</si>
  <si>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</si>
  <si>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</si>
  <si>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</si>
  <si>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</si>
  <si>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</si>
  <si>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</si>
  <si>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</si>
  <si>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</si>
  <si>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</si>
  <si>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</si>
  <si>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</si>
  <si>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</si>
  <si>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</si>
  <si>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</si>
  <si>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</si>
  <si>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</si>
  <si>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</si>
  <si>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</si>
  <si>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</si>
  <si>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</si>
  <si>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</si>
  <si>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</si>
  <si>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</si>
  <si>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</si>
  <si>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</si>
  <si>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</si>
  <si>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</si>
  <si>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</si>
  <si>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</si>
  <si>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</si>
  <si>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</si>
  <si>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</si>
  <si>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</si>
  <si>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</si>
  <si>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</si>
  <si>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</si>
  <si>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</si>
  <si>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</si>
  <si>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</si>
  <si>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</si>
  <si>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</si>
  <si>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</si>
  <si>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</si>
  <si>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</si>
  <si>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</si>
  <si>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</si>
  <si>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</si>
  <si>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</si>
  <si>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</si>
  <si>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</si>
  <si>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</si>
  <si>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</si>
  <si>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</si>
  <si>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</si>
  <si>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</si>
  <si>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</si>
  <si>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</si>
  <si>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</si>
  <si>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</si>
  <si>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</si>
  <si>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</si>
  <si>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</si>
  <si>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</si>
  <si>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</si>
  <si>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</si>
  <si>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</si>
  <si>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</si>
  <si>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</si>
  <si>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</si>
  <si>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</si>
  <si>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</si>
  <si>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</si>
  <si>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</si>
  <si>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</si>
  <si>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</si>
  <si>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</si>
  <si>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</si>
  <si>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</si>
  <si>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</si>
  <si>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</si>
  <si>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</si>
  <si>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</si>
  <si>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</si>
  <si>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</si>
  <si>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</si>
  <si>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</si>
  <si>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</si>
  <si>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</si>
  <si>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</si>
  <si>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</si>
  <si>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</si>
  <si>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</si>
  <si>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</si>
  <si>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</si>
  <si>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</si>
  <si>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</si>
  <si>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</si>
  <si>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</si>
  <si>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</si>
  <si>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</si>
  <si>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</si>
  <si>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</si>
  <si>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</si>
  <si>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</si>
  <si>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</si>
  <si>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</si>
  <si>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</si>
  <si>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</si>
  <si>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</si>
  <si>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</si>
  <si>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</si>
  <si>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</si>
  <si>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</si>
  <si>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</si>
  <si>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</si>
  <si>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</si>
  <si>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</si>
  <si>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</si>
  <si>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</si>
  <si>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</si>
  <si>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</si>
  <si>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</si>
  <si>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</si>
  <si>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</si>
  <si>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</si>
  <si>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</si>
  <si>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</si>
  <si>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</si>
  <si>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</si>
  <si>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</si>
  <si>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</si>
  <si>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</si>
  <si>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</si>
  <si>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</si>
  <si>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</si>
  <si>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</si>
  <si>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</si>
  <si>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</si>
  <si>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</si>
  <si>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</si>
  <si>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</si>
  <si>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</si>
  <si>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</si>
  <si>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</si>
  <si>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</si>
  <si>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</si>
  <si>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</si>
  <si>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</si>
  <si>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</si>
  <si>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</si>
  <si>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</si>
  <si>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</si>
  <si>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</si>
  <si>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</si>
  <si>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</si>
  <si>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</si>
  <si>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</si>
  <si>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</si>
  <si>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</si>
  <si>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</si>
  <si>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</si>
  <si>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</si>
  <si>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</si>
  <si>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</si>
  <si>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</si>
  <si>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</si>
  <si>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</si>
  <si>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</si>
  <si>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</si>
  <si>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</si>
  <si>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</si>
  <si>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</si>
  <si>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</si>
  <si>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</si>
  <si>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</si>
  <si>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</si>
  <si>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</si>
  <si>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</si>
  <si>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</si>
  <si>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</si>
  <si>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</si>
  <si>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</si>
  <si>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</si>
  <si>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</si>
  <si>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</si>
  <si>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</si>
  <si>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</si>
  <si>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</si>
  <si>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</si>
  <si>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</si>
  <si>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</si>
  <si>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</si>
  <si>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</si>
  <si>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</si>
  <si>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</si>
  <si>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</si>
  <si>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</si>
  <si>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</si>
  <si>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</si>
  <si>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</si>
  <si>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</si>
  <si>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</si>
  <si>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</si>
  <si>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</si>
  <si>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</si>
  <si>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</si>
  <si>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</si>
  <si>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</si>
  <si>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</si>
  <si>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</si>
  <si>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</si>
  <si>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</si>
  <si>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</si>
  <si>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</si>
  <si>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</si>
  <si>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</si>
  <si>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</si>
  <si>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</si>
  <si>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</si>
  <si>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</si>
  <si>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</si>
  <si>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</si>
  <si>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</si>
  <si>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</si>
  <si>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</si>
  <si>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</si>
  <si>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</si>
  <si>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</si>
  <si>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</si>
  <si>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</si>
  <si>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</si>
  <si>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</si>
  <si>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</si>
  <si>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</si>
  <si>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</si>
  <si>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</si>
  <si>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</si>
  <si>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</si>
  <si>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</si>
  <si>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</si>
  <si>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</si>
  <si>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</si>
  <si>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</si>
  <si>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</si>
  <si>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</si>
  <si>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</si>
  <si>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</si>
  <si>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</si>
  <si>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</si>
  <si>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</si>
  <si>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</si>
  <si>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</si>
  <si>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</si>
  <si>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</si>
  <si>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</si>
  <si>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</si>
  <si>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</si>
  <si>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</si>
  <si>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</si>
  <si>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</si>
  <si>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</si>
  <si>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</si>
  <si>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</si>
  <si>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</si>
  <si>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</si>
  <si>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</si>
  <si>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</si>
  <si>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</si>
  <si>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</si>
  <si>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</si>
  <si>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</si>
  <si>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</si>
  <si>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</si>
  <si>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</si>
  <si>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</si>
  <si>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</si>
  <si>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</si>
  <si>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</si>
  <si>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</si>
  <si>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</si>
  <si>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</si>
  <si>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</si>
  <si>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</si>
  <si>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</si>
  <si>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</si>
  <si>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</si>
  <si>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</si>
  <si>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</si>
  <si>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</si>
  <si>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</si>
  <si>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</si>
  <si>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</si>
  <si>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</si>
  <si>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</si>
  <si>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</si>
  <si>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</si>
  <si>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</si>
  <si>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</si>
  <si>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</si>
  <si>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</si>
  <si>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</si>
  <si>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</si>
  <si>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</si>
  <si>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</si>
  <si>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</si>
  <si>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</si>
  <si>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</si>
  <si>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</si>
  <si>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</si>
  <si>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</si>
  <si>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</si>
  <si>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</si>
  <si>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</si>
  <si>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</si>
  <si>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</si>
  <si>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</si>
  <si>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</si>
  <si>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</si>
  <si>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</si>
  <si>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</si>
  <si>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</si>
  <si>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</si>
  <si>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</si>
  <si>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</si>
  <si>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</si>
  <si>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</si>
  <si>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</si>
  <si>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</si>
  <si>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</si>
  <si>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</si>
  <si>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</si>
  <si>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</si>
  <si>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</si>
  <si>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</si>
  <si>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</si>
  <si>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</si>
  <si>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</si>
  <si>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</si>
  <si>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</si>
  <si>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</si>
  <si>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</si>
  <si>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</si>
  <si>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</si>
  <si>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</si>
  <si>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</si>
  <si>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</si>
  <si>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</si>
  <si>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</si>
  <si>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</si>
  <si>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</si>
  <si>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</si>
  <si>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</si>
  <si>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</si>
  <si>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</si>
  <si>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</si>
  <si>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</si>
  <si>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</si>
  <si>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</si>
  <si>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</si>
  <si>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</si>
  <si>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</si>
  <si>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</si>
  <si>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</si>
  <si>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</si>
  <si>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</si>
  <si>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</si>
  <si>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</si>
  <si>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</si>
  <si>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</si>
  <si>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</si>
  <si>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</si>
  <si>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</si>
  <si>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</si>
  <si>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</si>
  <si>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</si>
  <si>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</si>
  <si>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</si>
  <si>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</si>
  <si>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</si>
  <si>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</si>
  <si>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</si>
  <si>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</si>
  <si>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</si>
  <si>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</si>
  <si>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</si>
  <si>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</si>
  <si>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</si>
  <si>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</si>
  <si>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</si>
  <si>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</si>
  <si>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</si>
  <si>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</si>
  <si>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</si>
  <si>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</si>
  <si>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</si>
  <si>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</si>
  <si>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</si>
  <si>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</si>
  <si>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</si>
  <si>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</si>
  <si>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</si>
  <si>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</si>
  <si>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</si>
  <si>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</si>
  <si>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</si>
  <si>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</si>
  <si>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</si>
  <si>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</si>
  <si>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</si>
  <si>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</si>
  <si>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</si>
  <si>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</si>
  <si>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</si>
  <si>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</si>
  <si>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</si>
  <si>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</si>
  <si>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</si>
  <si>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</si>
  <si>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</si>
  <si>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</si>
  <si>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</si>
  <si>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</si>
  <si>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</si>
  <si>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</si>
  <si>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</si>
  <si>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</si>
  <si>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</si>
  <si>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</si>
  <si>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</si>
  <si>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</si>
  <si>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</si>
  <si>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</si>
  <si>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</si>
  <si>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</si>
  <si>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</si>
  <si>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</si>
  <si>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</si>
  <si>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</si>
  <si>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</si>
  <si>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</si>
  <si>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</si>
  <si>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</si>
  <si>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</si>
  <si>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</si>
  <si>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</si>
  <si>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</si>
  <si>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</si>
  <si>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</si>
  <si>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</si>
  <si>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</si>
  <si>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</si>
  <si>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</si>
  <si>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</si>
  <si>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</si>
  <si>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</si>
  <si>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</si>
  <si>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</si>
  <si>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</si>
  <si>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</si>
  <si>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</si>
  <si>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</si>
  <si>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</si>
  <si>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</si>
  <si>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</si>
  <si>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</si>
  <si>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</si>
  <si>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</si>
  <si>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</si>
  <si>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</si>
  <si>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</si>
  <si>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</si>
  <si>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</si>
  <si>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</si>
  <si>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</si>
  <si>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</si>
  <si>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</si>
  <si>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</si>
  <si>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</si>
  <si>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</si>
  <si>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</si>
  <si>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</si>
  <si>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</si>
  <si>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</si>
  <si>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</si>
  <si>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</si>
  <si>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</si>
  <si>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</si>
  <si>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</si>
  <si>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</si>
  <si>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</si>
  <si>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</si>
  <si>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</si>
  <si>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</si>
  <si>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</si>
  <si>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</si>
  <si>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</si>
  <si>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</si>
  <si>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</si>
  <si>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</si>
  <si>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</si>
  <si>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</si>
  <si>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</si>
  <si>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</si>
  <si>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</si>
  <si>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</si>
  <si>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</si>
  <si>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</si>
  <si>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</si>
  <si>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</si>
  <si>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</si>
  <si>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</si>
  <si>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</si>
  <si>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</si>
  <si>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</si>
  <si>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</si>
  <si>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</si>
  <si>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</si>
  <si>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</si>
  <si>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</si>
  <si>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</si>
  <si>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</si>
  <si>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</si>
  <si>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</si>
  <si>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</si>
  <si>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</si>
  <si>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</si>
  <si>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</si>
  <si>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</si>
  <si>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</si>
  <si>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</si>
  <si>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</si>
  <si>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</si>
  <si>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</si>
  <si>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</si>
  <si>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</si>
  <si>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</si>
  <si>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</si>
  <si>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</si>
  <si>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</si>
  <si>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</si>
  <si>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</si>
  <si>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</si>
  <si>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</si>
  <si>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</si>
  <si>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</si>
  <si>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</si>
  <si>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</si>
  <si>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</si>
  <si>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</si>
  <si>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</si>
  <si>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</si>
  <si>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</si>
  <si>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</si>
  <si>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</si>
  <si>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</si>
  <si>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</si>
  <si>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</si>
  <si>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</si>
  <si>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</si>
  <si>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</si>
  <si>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</si>
  <si>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</si>
  <si>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</si>
  <si>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</si>
  <si>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</si>
  <si>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</si>
  <si>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</si>
  <si>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</si>
  <si>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</si>
  <si>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</si>
  <si>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</si>
  <si>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</si>
  <si>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</si>
  <si>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</si>
  <si>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</si>
  <si>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</si>
  <si>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</si>
  <si>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</si>
  <si>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</si>
  <si>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</si>
  <si>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</si>
  <si>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</si>
  <si>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</si>
  <si>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</si>
  <si>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</si>
  <si>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</si>
  <si>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</si>
  <si>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</si>
  <si>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</si>
  <si>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</si>
  <si>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</si>
  <si>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</si>
  <si>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</si>
  <si>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</si>
  <si>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</si>
  <si>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</si>
  <si>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</si>
  <si>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</si>
  <si>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</si>
  <si>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</si>
  <si>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</si>
  <si>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</si>
  <si>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</si>
  <si>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</si>
  <si>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</si>
  <si>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</si>
  <si>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</si>
  <si>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</si>
  <si>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</si>
  <si>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</si>
  <si>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</si>
  <si>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</si>
  <si>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</si>
  <si>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</si>
  <si>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</si>
  <si>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</si>
  <si>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</si>
  <si>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</si>
  <si>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</si>
  <si>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</si>
  <si>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</si>
  <si>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</si>
  <si>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</si>
  <si>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</si>
  <si>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</si>
  <si>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</si>
  <si>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</si>
  <si>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</si>
  <si>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</si>
  <si>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</si>
  <si>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</si>
  <si>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</si>
  <si>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</si>
  <si>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</si>
  <si>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</si>
  <si>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</si>
  <si>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</si>
  <si>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</si>
  <si>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</si>
  <si>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</si>
  <si>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</si>
  <si>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</si>
  <si>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</si>
  <si>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</si>
  <si>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</si>
  <si>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</si>
  <si>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</si>
  <si>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</si>
  <si>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</si>
  <si>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</si>
  <si>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</si>
  <si>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</si>
  <si>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</si>
  <si>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</si>
  <si>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</si>
  <si>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</si>
  <si>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</si>
  <si>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</si>
  <si>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</si>
  <si>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</si>
  <si>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</si>
  <si>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</si>
  <si>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</si>
  <si>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</si>
  <si>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</si>
  <si>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</si>
  <si>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</si>
  <si>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</si>
  <si>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</si>
  <si>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</si>
  <si>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</si>
  <si>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</si>
  <si>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</si>
  <si>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</si>
  <si>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</si>
  <si>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</si>
  <si>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</si>
  <si>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</si>
  <si>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</si>
  <si>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</si>
  <si>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</si>
  <si>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</si>
  <si>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</si>
  <si>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</si>
  <si>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</si>
  <si>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</si>
  <si>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</si>
  <si>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</si>
  <si>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</si>
  <si>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</si>
  <si>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</si>
  <si>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</si>
  <si>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</si>
  <si>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</si>
  <si>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</si>
  <si>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</si>
  <si>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</si>
  <si>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</si>
  <si>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</si>
  <si>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</si>
  <si>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</si>
  <si>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</si>
  <si>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</si>
  <si>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</si>
  <si>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</si>
  <si>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</si>
  <si>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</si>
  <si>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</si>
  <si>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</si>
  <si>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</si>
  <si>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</si>
  <si>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</si>
  <si>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</si>
  <si>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</si>
  <si>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</si>
  <si>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</si>
  <si>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</si>
  <si>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</si>
  <si>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</si>
  <si>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</si>
  <si>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</si>
  <si>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</si>
  <si>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</si>
  <si>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</si>
  <si>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</si>
  <si>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</si>
  <si>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</si>
  <si>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</si>
  <si>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</si>
  <si>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</si>
  <si>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</si>
  <si>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</si>
  <si>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</si>
  <si>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</si>
  <si>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</si>
  <si>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</si>
  <si>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</si>
  <si>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</si>
  <si>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</si>
  <si>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</si>
  <si>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</si>
  <si>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</si>
  <si>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</si>
  <si>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</si>
  <si>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</si>
  <si>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</si>
  <si>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</si>
  <si>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</si>
  <si>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</si>
  <si>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</si>
  <si>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</si>
  <si>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</si>
  <si>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</si>
  <si>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</si>
  <si>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</si>
  <si>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</si>
  <si>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</si>
  <si>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</si>
  <si>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</si>
  <si>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</si>
  <si>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</si>
  <si>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</si>
  <si>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</si>
  <si>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</si>
  <si>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</si>
  <si>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</si>
  <si>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</si>
  <si>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</si>
  <si>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</si>
  <si>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</si>
  <si>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</si>
  <si>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</si>
  <si>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</si>
  <si>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</si>
  <si>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</si>
  <si>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</si>
  <si>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</si>
  <si>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</si>
  <si>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</si>
  <si>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</si>
  <si>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</si>
  <si>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</si>
  <si>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</si>
  <si>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</si>
  <si>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</si>
  <si>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</si>
  <si>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</si>
  <si>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</si>
  <si>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</si>
  <si>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</si>
  <si>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</si>
  <si>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</si>
  <si>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</si>
  <si>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</si>
  <si>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</si>
  <si>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</si>
  <si>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</si>
  <si>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</si>
  <si>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</si>
  <si>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</si>
  <si>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</si>
  <si>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</si>
  <si>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</si>
  <si>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</si>
  <si>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</si>
  <si>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</si>
  <si>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</si>
  <si>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</si>
  <si>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</si>
  <si>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</si>
  <si>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</si>
  <si>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</si>
  <si>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</si>
  <si>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</si>
  <si>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</si>
  <si>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</si>
  <si>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</si>
  <si>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</si>
  <si>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</si>
  <si>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</si>
  <si>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</si>
  <si>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</si>
  <si>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</si>
  <si>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</si>
  <si>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</si>
  <si>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</si>
  <si>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</si>
  <si>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</si>
  <si>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</si>
  <si>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</si>
  <si>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</si>
  <si>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</si>
  <si>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</si>
  <si>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</si>
  <si>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</si>
  <si>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</si>
  <si>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</si>
  <si>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</si>
  <si>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</si>
  <si>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</si>
  <si>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</si>
  <si>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</si>
  <si>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</si>
  <si>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</si>
  <si>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</si>
  <si>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</si>
  <si>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</si>
  <si>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</si>
  <si>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</si>
  <si>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</si>
  <si>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</si>
  <si>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</si>
  <si>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</si>
  <si>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</si>
  <si>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</si>
  <si>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</si>
  <si>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</si>
  <si>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</si>
  <si>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</si>
  <si>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</si>
  <si>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</si>
  <si>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</si>
  <si>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</si>
  <si>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</si>
  <si>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</si>
  <si>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</si>
  <si>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</si>
  <si>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</si>
  <si>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</si>
  <si>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</si>
  <si>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</si>
  <si>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</si>
  <si>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</si>
  <si>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</si>
  <si>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</si>
  <si>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</si>
  <si>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</si>
  <si>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</si>
  <si>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</si>
  <si>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</si>
  <si>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</si>
  <si>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</si>
  <si>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</si>
  <si>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</si>
  <si>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</si>
  <si>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</si>
  <si>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</si>
  <si>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</si>
  <si>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</si>
  <si>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</si>
  <si>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</si>
  <si>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</si>
  <si>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</si>
  <si>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</si>
  <si>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</si>
  <si>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</si>
  <si>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</si>
  <si>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</si>
  <si>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</si>
  <si>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</si>
  <si>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</si>
  <si>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</si>
  <si>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</si>
  <si>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</si>
  <si>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</si>
  <si>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</si>
  <si>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</si>
  <si>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</si>
  <si>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</si>
  <si>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</si>
  <si>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</si>
  <si>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</si>
  <si>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</si>
  <si>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</si>
  <si>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</si>
  <si>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</si>
  <si>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</si>
  <si>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</si>
  <si>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</si>
  <si>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</si>
  <si>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</si>
  <si>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</si>
  <si>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</si>
  <si>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</si>
  <si>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</si>
  <si>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</si>
  <si>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</si>
  <si>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</si>
  <si>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</si>
  <si>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</si>
  <si>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</si>
  <si>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</si>
  <si>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</si>
  <si>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</si>
  <si>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</si>
  <si>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</si>
  <si>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</si>
  <si>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</si>
  <si>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</si>
  <si>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</si>
  <si>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</si>
  <si>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</si>
  <si>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</si>
  <si>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</si>
  <si>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</si>
  <si>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</si>
  <si>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</si>
  <si>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</si>
  <si>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</si>
  <si>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</si>
  <si>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</si>
  <si>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</si>
  <si>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</si>
  <si>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</si>
  <si>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</si>
  <si>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</si>
  <si>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</si>
  <si>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</si>
  <si>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</si>
  <si>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</si>
  <si>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</si>
  <si>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</si>
  <si>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</si>
  <si>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</si>
  <si>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</si>
  <si>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</si>
  <si>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</si>
  <si>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</si>
  <si>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</si>
  <si>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</si>
  <si>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</si>
  <si>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</si>
  <si>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</si>
  <si>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</si>
  <si>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</si>
  <si>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</si>
  <si>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</si>
  <si>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</si>
  <si>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</si>
  <si>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</si>
  <si>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</si>
  <si>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</si>
  <si>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</si>
  <si>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</si>
  <si>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</si>
  <si>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</si>
  <si>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</si>
  <si>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</si>
  <si>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</si>
  <si>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</si>
  <si>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</si>
  <si>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</si>
  <si>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</si>
  <si>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</si>
  <si>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</si>
  <si>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</si>
  <si>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</si>
  <si>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</si>
  <si>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</si>
  <si>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</si>
  <si>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</si>
  <si>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</si>
  <si>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</si>
  <si>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</si>
  <si>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</si>
  <si>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</si>
  <si>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</si>
  <si>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</si>
  <si>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</si>
  <si>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</si>
  <si>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</si>
  <si>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</si>
  <si>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</si>
  <si>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</si>
  <si>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</si>
  <si>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</si>
  <si>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</si>
  <si>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</si>
  <si>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</si>
  <si>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</si>
  <si>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</si>
  <si>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</si>
  <si>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</si>
  <si>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</si>
  <si>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</si>
  <si>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</si>
  <si>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</si>
  <si>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</si>
  <si>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</si>
  <si>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</si>
  <si>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</si>
  <si>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</si>
  <si>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</si>
  <si>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</si>
  <si>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</si>
  <si>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</si>
  <si>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</si>
  <si>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</si>
  <si>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</si>
  <si>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</si>
  <si>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</si>
  <si>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</si>
  <si>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</si>
  <si>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</si>
  <si>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</si>
  <si>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</si>
  <si>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</si>
  <si>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</si>
  <si>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</si>
  <si>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</si>
  <si>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</si>
  <si>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</si>
  <si>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</si>
  <si>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</si>
  <si>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</si>
  <si>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</si>
  <si>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</si>
  <si>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</si>
  <si>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</si>
  <si>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</si>
  <si>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</si>
  <si>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</si>
  <si>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</si>
  <si>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</si>
  <si>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</si>
  <si>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</si>
  <si>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</si>
  <si>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</si>
  <si>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</si>
  <si>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</si>
  <si>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</si>
  <si>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</si>
  <si>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</si>
  <si>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</si>
  <si>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</si>
  <si>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</si>
  <si>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</si>
  <si>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</si>
  <si>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</si>
  <si>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</si>
  <si>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</si>
  <si>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</si>
  <si>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</si>
  <si>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</si>
  <si>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</si>
  <si>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</si>
  <si>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</si>
  <si>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</si>
  <si>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</si>
  <si>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</si>
  <si>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</si>
  <si>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</si>
  <si>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</si>
  <si>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</si>
  <si>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</si>
  <si>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</si>
  <si>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</si>
  <si>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</si>
  <si>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</si>
  <si>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</si>
  <si>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</si>
  <si>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</si>
  <si>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</si>
  <si>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</si>
  <si>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</si>
  <si>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</si>
  <si>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</si>
  <si>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</si>
  <si>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</si>
  <si>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</si>
  <si>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</si>
  <si>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</si>
  <si>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</si>
  <si>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</si>
  <si>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</si>
  <si>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</si>
  <si>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</si>
  <si>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</si>
  <si>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</si>
  <si>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</si>
  <si>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</si>
  <si>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</si>
  <si>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</si>
  <si>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</si>
  <si>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</si>
  <si>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</si>
  <si>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</si>
  <si>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</si>
  <si>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</si>
  <si>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</si>
  <si>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</si>
  <si>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</si>
  <si>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</si>
  <si>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</si>
  <si>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</si>
  <si>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</si>
  <si>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</si>
  <si>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</si>
  <si>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</si>
  <si>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</si>
  <si>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</si>
  <si>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</si>
  <si>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</si>
  <si>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</si>
  <si>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</si>
  <si>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</si>
  <si>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</si>
  <si>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</si>
  <si>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</si>
  <si>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</si>
  <si>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</si>
  <si>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</si>
  <si>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</si>
  <si>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</si>
  <si>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</si>
  <si>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</si>
  <si>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</si>
  <si>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</si>
  <si>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</si>
  <si>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</si>
  <si>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</si>
  <si>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</si>
  <si>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</si>
  <si>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</si>
  <si>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</si>
  <si>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</si>
  <si>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</si>
  <si>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</si>
  <si>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</si>
  <si>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</si>
  <si>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</si>
  <si>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</si>
  <si>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</si>
  <si>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</si>
  <si>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</si>
  <si>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</si>
  <si>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</si>
  <si>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</si>
  <si>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</si>
  <si>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</si>
  <si>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</si>
  <si>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</si>
  <si>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</si>
  <si>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</si>
  <si>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</si>
  <si>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</si>
  <si>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</si>
  <si>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</si>
  <si>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</si>
  <si>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</si>
  <si>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</si>
  <si>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</si>
  <si>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</si>
  <si>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</si>
  <si>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</si>
  <si>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</si>
  <si>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</si>
  <si>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</si>
  <si>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</si>
  <si>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</si>
  <si>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</si>
  <si>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</si>
  <si>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</si>
  <si>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</si>
  <si>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</si>
  <si>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</si>
  <si>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</si>
  <si>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</si>
  <si>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</si>
  <si>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</si>
  <si>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</si>
  <si>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</si>
  <si>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</si>
  <si>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</si>
  <si>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</si>
  <si>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</si>
  <si>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</si>
  <si>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</si>
  <si>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</si>
  <si>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</si>
  <si>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</si>
  <si>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</si>
  <si>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</si>
  <si>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</si>
  <si>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</si>
  <si>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</si>
  <si>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</si>
  <si>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</si>
  <si>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</si>
  <si>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</si>
  <si>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</si>
  <si>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</si>
  <si>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</si>
  <si>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</si>
  <si>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</si>
  <si>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</si>
  <si>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</si>
  <si>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</si>
  <si>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</si>
  <si>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</si>
  <si>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</si>
  <si>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</si>
  <si>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</si>
  <si>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</si>
  <si>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</si>
  <si>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</si>
  <si>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</si>
  <si>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</si>
  <si>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</si>
  <si>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</si>
  <si>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</si>
  <si>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</si>
  <si>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</si>
  <si>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</si>
  <si>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</si>
  <si>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</si>
  <si>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</si>
  <si>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</si>
  <si>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</si>
  <si>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</si>
  <si>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</si>
  <si>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</si>
  <si>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</si>
  <si>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</si>
  <si>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</si>
  <si>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</si>
  <si>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</si>
  <si>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</si>
  <si>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</si>
  <si>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</si>
  <si>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</si>
  <si>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</si>
  <si>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</si>
  <si>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</si>
  <si>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</si>
  <si>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</si>
  <si>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</si>
  <si>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</si>
  <si>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</si>
  <si>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</si>
  <si>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</si>
  <si>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</si>
  <si>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</si>
  <si>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</si>
  <si>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</si>
  <si>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</si>
  <si>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</si>
  <si>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</si>
  <si>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</si>
  <si>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</si>
  <si>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</si>
  <si>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</si>
  <si>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</si>
  <si>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</si>
  <si>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</si>
  <si>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</si>
  <si>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</si>
  <si>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</si>
  <si>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</si>
  <si>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</si>
  <si>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</si>
  <si>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</si>
  <si>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</si>
  <si>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</si>
  <si>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</si>
  <si>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</si>
  <si>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</si>
  <si>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</si>
  <si>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</si>
  <si>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</si>
  <si>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</si>
  <si>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</si>
  <si>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</si>
  <si>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</si>
  <si>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</si>
  <si>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</si>
  <si>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</si>
  <si>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</si>
  <si>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</si>
  <si>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</si>
  <si>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</si>
  <si>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</si>
  <si>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</si>
  <si>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</si>
  <si>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</si>
  <si>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</si>
  <si>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</si>
  <si>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</si>
  <si>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</si>
  <si>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</si>
  <si>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</si>
  <si>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</si>
  <si>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</si>
  <si>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</si>
  <si>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</si>
  <si>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</si>
  <si>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</si>
  <si>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</si>
  <si>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</si>
  <si>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</si>
  <si>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</si>
  <si>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</si>
  <si>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</si>
  <si>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</si>
  <si>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</si>
  <si>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</si>
  <si>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</si>
  <si>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</si>
  <si>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</si>
  <si>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</si>
  <si>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</si>
  <si>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</si>
  <si>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</si>
  <si>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</si>
  <si>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</si>
  <si>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</si>
  <si>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</si>
  <si>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</si>
  <si>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</si>
  <si>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</si>
  <si>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</si>
  <si>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</si>
  <si>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</si>
  <si>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</si>
  <si>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</si>
  <si>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</si>
  <si>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</si>
  <si>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</si>
  <si>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</si>
  <si>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</si>
  <si>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</si>
  <si>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</si>
  <si>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</si>
  <si>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</si>
  <si>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</si>
  <si>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</si>
  <si>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</si>
  <si>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</si>
  <si>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</si>
  <si>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</si>
  <si>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</si>
  <si>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</si>
  <si>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</si>
  <si>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</si>
  <si>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</si>
  <si>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</si>
  <si>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</si>
  <si>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</si>
  <si>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</si>
  <si>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</si>
  <si>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</si>
  <si>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</si>
  <si>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</si>
  <si>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</si>
  <si>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</si>
  <si>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</si>
  <si>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</si>
  <si>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</si>
  <si>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</si>
  <si>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</si>
  <si>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</si>
  <si>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</si>
  <si>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</si>
  <si>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</si>
  <si>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</si>
  <si>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</si>
  <si>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</si>
  <si>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</si>
  <si>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</si>
  <si>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</si>
  <si>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</si>
  <si>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</si>
  <si>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</si>
  <si>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</si>
  <si>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</si>
  <si>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</si>
  <si>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</si>
  <si>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</si>
  <si>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</si>
  <si>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</si>
  <si>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</si>
  <si>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</si>
  <si>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</si>
  <si>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</si>
  <si>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</si>
  <si>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</si>
  <si>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</si>
  <si>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</si>
  <si>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</si>
  <si>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</si>
  <si>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</si>
  <si>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</si>
  <si>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</si>
  <si>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</si>
  <si>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</si>
  <si>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</si>
  <si>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</si>
  <si>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</si>
  <si>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</si>
  <si>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</si>
  <si>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</si>
  <si>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</si>
  <si>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</si>
  <si>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</si>
  <si>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</si>
  <si>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</si>
  <si>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</si>
  <si>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</si>
  <si>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</si>
  <si>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</si>
  <si>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</si>
  <si>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</si>
  <si>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</si>
  <si>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</si>
  <si>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</si>
  <si>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</si>
  <si>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</si>
  <si>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</si>
  <si>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</si>
  <si>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</si>
  <si>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</si>
  <si>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</si>
  <si>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</si>
  <si>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</si>
  <si>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</si>
  <si>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</si>
  <si>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</si>
  <si>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</si>
  <si>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</si>
  <si>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</si>
  <si>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</si>
  <si>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</si>
  <si>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</si>
  <si>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</si>
  <si>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</si>
  <si>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</si>
  <si>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</si>
  <si>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</si>
  <si>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</si>
  <si>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</si>
  <si>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</si>
  <si>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</si>
  <si>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</si>
  <si>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</si>
  <si>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</si>
  <si>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</si>
  <si>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</si>
  <si>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</si>
  <si>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</si>
  <si>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</si>
  <si>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</si>
  <si>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</si>
  <si>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</si>
  <si>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</si>
  <si>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</si>
  <si>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</si>
  <si>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</si>
  <si>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</si>
  <si>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</si>
  <si>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</si>
  <si>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</si>
  <si>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</si>
  <si>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</si>
  <si>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</si>
  <si>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</si>
  <si>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</si>
  <si>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</si>
  <si>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</si>
  <si>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</si>
  <si>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</si>
  <si>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</si>
  <si>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</si>
  <si>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</si>
  <si>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</si>
  <si>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</si>
  <si>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</si>
  <si>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</si>
  <si>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</si>
  <si>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</si>
  <si>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</si>
  <si>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</si>
  <si>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</si>
  <si>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</si>
  <si>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</si>
  <si>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</si>
  <si>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</si>
  <si>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</si>
  <si>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</si>
  <si>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</si>
  <si>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</si>
  <si>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</si>
  <si>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</si>
  <si>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</si>
  <si>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</si>
  <si>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</si>
  <si>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</si>
  <si>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</si>
  <si>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</si>
  <si>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</si>
  <si>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</si>
  <si>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</si>
  <si>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</si>
  <si>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</si>
  <si>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</si>
  <si>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</si>
  <si>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</si>
  <si>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</si>
  <si>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</si>
  <si>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</si>
  <si>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</si>
  <si>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</si>
  <si>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</si>
  <si>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</si>
  <si>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</si>
  <si>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</si>
  <si>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</si>
  <si>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</si>
  <si>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</si>
  <si>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</si>
  <si>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</si>
  <si>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</si>
  <si>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</si>
  <si>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</si>
  <si>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</si>
  <si>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</si>
  <si>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</si>
  <si>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</si>
  <si>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</si>
  <si>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</si>
  <si>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</si>
  <si>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</si>
  <si>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</si>
  <si>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</si>
  <si>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</si>
  <si>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</si>
  <si>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</si>
  <si>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</si>
  <si>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</si>
  <si>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</si>
  <si>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</si>
  <si>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</si>
  <si>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</si>
  <si>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</si>
  <si>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</si>
  <si>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</si>
  <si>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</si>
  <si>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</si>
  <si>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</si>
  <si>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</si>
  <si>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</si>
  <si>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</si>
  <si>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</si>
  <si>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</si>
  <si>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</si>
  <si>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</si>
  <si>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</si>
  <si>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</si>
  <si>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</si>
  <si>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</si>
  <si>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</si>
  <si>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</si>
  <si>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</si>
  <si>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</si>
  <si>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</si>
  <si>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</si>
  <si>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</si>
  <si>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</si>
  <si>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</si>
  <si>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</si>
  <si>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</si>
  <si>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</si>
  <si>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</si>
  <si>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</si>
  <si>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</si>
  <si>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</si>
  <si>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</si>
  <si>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</si>
  <si>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</si>
  <si>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</si>
  <si>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</si>
  <si>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</si>
  <si>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</si>
  <si>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</si>
  <si>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</si>
  <si>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</si>
  <si>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</si>
  <si>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</si>
  <si>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</si>
  <si>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</si>
  <si>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</si>
  <si>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</si>
  <si>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</si>
  <si>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</si>
  <si>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</si>
  <si>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</si>
  <si>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</si>
  <si>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</si>
  <si>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</si>
  <si>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</si>
  <si>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</si>
  <si>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</si>
  <si>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</si>
  <si>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</si>
  <si>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</si>
  <si>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</si>
  <si>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</si>
  <si>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</si>
  <si>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</si>
  <si>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</si>
  <si>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</si>
  <si>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</si>
  <si>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</si>
  <si>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</si>
  <si>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</si>
  <si>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</si>
  <si>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</si>
  <si>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</si>
  <si>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</si>
  <si>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</si>
  <si>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</si>
  <si>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</si>
  <si>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</si>
  <si>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</si>
  <si>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</si>
  <si>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</si>
  <si>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</si>
  <si>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</si>
  <si>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</si>
  <si>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</si>
  <si>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</si>
  <si>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</si>
  <si>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</si>
  <si>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</si>
  <si>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</si>
  <si>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</si>
  <si>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</si>
  <si>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</si>
  <si>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</si>
  <si>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</si>
  <si>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</si>
  <si>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</si>
  <si>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</si>
  <si>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</si>
  <si>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</si>
  <si>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</si>
  <si>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</si>
  <si>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</si>
  <si>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</si>
  <si>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</si>
  <si>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</si>
  <si>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</si>
  <si>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</si>
  <si>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</si>
  <si>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</si>
  <si>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</si>
  <si>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</si>
  <si>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</si>
  <si>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</si>
  <si>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</si>
  <si>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</si>
  <si>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</si>
  <si>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</si>
  <si>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</si>
  <si>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</si>
  <si>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</si>
  <si>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</si>
  <si>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</si>
  <si>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</si>
  <si>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</si>
  <si>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</si>
  <si>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</si>
  <si>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</si>
  <si>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</si>
  <si>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</si>
  <si>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</si>
  <si>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</si>
  <si>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</si>
  <si>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</si>
  <si>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</si>
  <si>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</si>
  <si>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</si>
  <si>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</si>
  <si>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</si>
  <si>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</si>
  <si>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</si>
  <si>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</si>
  <si>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</si>
  <si>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</si>
  <si>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</si>
  <si>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</si>
  <si>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</si>
  <si>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</si>
  <si>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</si>
  <si>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</si>
  <si>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</si>
  <si>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</si>
  <si>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</si>
  <si>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</si>
  <si>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</si>
  <si>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</si>
  <si>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</si>
  <si>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</si>
  <si>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</si>
  <si>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</si>
  <si>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</si>
  <si>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</si>
  <si>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</si>
  <si>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</si>
  <si>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</si>
  <si>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</si>
  <si>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</si>
  <si>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</si>
  <si>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</si>
  <si>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</si>
  <si>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</si>
  <si>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</si>
  <si>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</si>
  <si>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</si>
  <si>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</si>
  <si>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</si>
  <si>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</si>
  <si>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</si>
  <si>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</si>
  <si>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</si>
  <si>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</si>
  <si>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</si>
  <si>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</si>
  <si>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</si>
  <si>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</si>
  <si>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</si>
  <si>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</si>
  <si>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</si>
  <si>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</si>
  <si>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</si>
  <si>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</si>
  <si>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</si>
  <si>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</si>
  <si>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</si>
  <si>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</si>
  <si>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</si>
  <si>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</si>
  <si>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</si>
  <si>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</si>
  <si>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</si>
  <si>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</si>
  <si>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</si>
  <si>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</si>
  <si>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</si>
  <si>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</si>
  <si>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</si>
  <si>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</si>
  <si>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</si>
  <si>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</si>
  <si>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</si>
  <si>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</si>
  <si>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</si>
  <si>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</si>
  <si>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</si>
  <si>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</si>
  <si>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</si>
  <si>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</si>
  <si>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</si>
  <si>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</si>
  <si>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</si>
  <si>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</si>
  <si>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</si>
  <si>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</si>
  <si>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</si>
  <si>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</si>
  <si>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</si>
  <si>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</si>
  <si>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</si>
  <si>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</si>
  <si>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</si>
  <si>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</si>
  <si>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</si>
  <si>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</si>
  <si>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</si>
  <si>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</si>
  <si>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</si>
  <si>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</si>
  <si>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</si>
  <si>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</si>
  <si>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</si>
  <si>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</si>
  <si>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</si>
  <si>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</si>
  <si>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</si>
  <si>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</si>
  <si>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</si>
  <si>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</si>
  <si>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</si>
  <si>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</si>
  <si>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</si>
  <si>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</si>
  <si>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</si>
  <si>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</si>
  <si>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</si>
  <si>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</si>
  <si>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</si>
  <si>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</si>
  <si>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</si>
  <si>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</si>
  <si>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</si>
  <si>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</si>
  <si>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</si>
  <si>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</si>
  <si>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</si>
  <si>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</si>
  <si>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</si>
  <si>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</si>
  <si>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</si>
  <si>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</si>
  <si>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</si>
  <si>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</si>
  <si>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</si>
  <si>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</si>
  <si>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</si>
  <si>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</si>
  <si>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</si>
  <si>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</si>
  <si>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</si>
  <si>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</si>
  <si>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</si>
  <si>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</si>
  <si>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</si>
  <si>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</si>
  <si>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</si>
  <si>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</si>
  <si>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</si>
  <si>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</si>
  <si>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</si>
  <si>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</si>
  <si>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</si>
  <si>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</si>
  <si>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</si>
  <si>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</si>
  <si>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</si>
  <si>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</si>
  <si>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</si>
  <si>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</si>
  <si>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</si>
  <si>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</si>
  <si>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</si>
  <si>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</si>
  <si>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</si>
  <si>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</si>
  <si>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</si>
  <si>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</si>
  <si>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</si>
  <si>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</si>
  <si>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</si>
  <si>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</si>
  <si>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</si>
  <si>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</si>
  <si>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</si>
  <si>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</si>
  <si>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</si>
  <si>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</si>
  <si>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</si>
  <si>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</si>
  <si>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</si>
  <si>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</si>
  <si>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</si>
  <si>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</si>
  <si>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</si>
  <si>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</si>
  <si>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</si>
  <si>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</si>
  <si>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</si>
  <si>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</si>
  <si>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</si>
  <si>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</si>
  <si>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</si>
  <si>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</si>
  <si>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</si>
  <si>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</si>
  <si>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</si>
  <si>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</si>
  <si>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</si>
  <si>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</si>
  <si>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</si>
  <si>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</si>
  <si>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</si>
  <si>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</si>
  <si>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</si>
  <si>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</si>
  <si>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</si>
  <si>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</si>
  <si>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</si>
  <si>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</si>
  <si>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</si>
  <si>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</si>
  <si>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</si>
  <si>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</si>
  <si>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</si>
  <si>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</si>
  <si>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</si>
  <si>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</si>
  <si>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</si>
  <si>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</si>
  <si>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</si>
  <si>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</si>
  <si>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</si>
  <si>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</si>
  <si>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</si>
  <si>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</si>
  <si>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</si>
  <si>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</si>
  <si>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</si>
  <si>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</si>
  <si>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</si>
  <si>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</si>
  <si>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</si>
  <si>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</si>
  <si>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</si>
  <si>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</si>
  <si>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</si>
  <si>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</si>
  <si>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</si>
  <si>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</si>
  <si>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</si>
  <si>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</si>
  <si>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</si>
  <si>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</si>
  <si>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</si>
  <si>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</si>
  <si>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</si>
  <si>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</si>
  <si>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</si>
  <si>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</si>
  <si>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</si>
  <si>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</si>
  <si>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</si>
  <si>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</si>
  <si>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</si>
  <si>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</si>
  <si>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</si>
  <si>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</si>
  <si>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</si>
  <si>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</si>
  <si>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</si>
  <si>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</si>
  <si>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</si>
  <si>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</si>
  <si>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</si>
  <si>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</si>
  <si>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</si>
  <si>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</si>
  <si>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</si>
  <si>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</si>
  <si>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</si>
  <si>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</si>
  <si>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</si>
  <si>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</si>
  <si>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</si>
  <si>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</si>
  <si>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</si>
  <si>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</si>
  <si>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</si>
  <si>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</si>
  <si>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</si>
  <si>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</si>
  <si>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</si>
  <si>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</si>
  <si>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</si>
  <si>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</si>
  <si>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</si>
  <si>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</si>
  <si>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</si>
  <si>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</si>
  <si>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</si>
  <si>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</si>
  <si>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</si>
  <si>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</si>
  <si>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</si>
  <si>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</si>
  <si>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</si>
  <si>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</si>
  <si>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</si>
  <si>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</si>
  <si>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</si>
  <si>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</si>
  <si>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</si>
  <si>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</si>
  <si>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</si>
  <si>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</si>
  <si>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</si>
  <si>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</si>
  <si>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</si>
  <si>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</si>
  <si>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</si>
  <si>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</si>
  <si>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</si>
  <si>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</si>
  <si>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</si>
  <si>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</si>
  <si>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</si>
  <si>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</si>
  <si>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</si>
  <si>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</si>
  <si>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</si>
  <si>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</si>
  <si>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</si>
  <si>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</si>
  <si>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</si>
  <si>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</si>
  <si>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</si>
  <si>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</si>
  <si>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</si>
  <si>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</si>
  <si>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</si>
  <si>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</si>
  <si>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</si>
  <si>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</si>
  <si>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</si>
  <si>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</si>
  <si>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</si>
  <si>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</si>
  <si>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</si>
  <si>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</si>
  <si>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</si>
  <si>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</si>
  <si>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</si>
  <si>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</si>
  <si>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</si>
  <si>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</si>
  <si>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</si>
  <si>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</si>
  <si>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</si>
  <si>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</si>
  <si>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</si>
  <si>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</si>
  <si>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</si>
  <si>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</si>
  <si>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</si>
  <si>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</si>
  <si>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</si>
  <si>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</si>
  <si>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</si>
  <si>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</si>
  <si>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</si>
  <si>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</si>
  <si>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</si>
  <si>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</si>
  <si>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</si>
  <si>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</si>
  <si>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</si>
  <si>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</si>
  <si>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</si>
  <si>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</si>
  <si>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</si>
  <si>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</si>
  <si>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</si>
  <si>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</si>
  <si>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</si>
  <si>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</si>
  <si>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</si>
  <si>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</si>
  <si>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</si>
  <si>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</si>
  <si>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</si>
  <si>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</si>
  <si>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</si>
  <si>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</si>
  <si>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</si>
  <si>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</si>
  <si>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</si>
  <si>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</si>
  <si>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</si>
  <si>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</si>
  <si>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</si>
  <si>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</si>
  <si>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</si>
  <si>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</si>
  <si>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</si>
  <si>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</si>
  <si>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</si>
  <si>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</si>
  <si>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</si>
  <si>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</si>
  <si>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</si>
  <si>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</si>
  <si>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</si>
  <si>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</si>
  <si>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</si>
  <si>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</si>
  <si>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</si>
  <si>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</si>
  <si>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</si>
  <si>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</si>
  <si>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</si>
  <si>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</si>
  <si>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</si>
  <si>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</si>
  <si>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</si>
  <si>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</si>
  <si>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</si>
  <si>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</si>
  <si>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</si>
  <si>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</si>
  <si>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</si>
  <si>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</si>
  <si>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</si>
  <si>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</si>
  <si>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</si>
  <si>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</si>
  <si>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</si>
  <si>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</si>
  <si>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</si>
  <si>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</si>
  <si>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</si>
  <si>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</si>
  <si>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</si>
  <si>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</si>
  <si>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</si>
  <si>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</si>
  <si>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</si>
  <si>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</si>
  <si>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</si>
  <si>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</si>
  <si>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</si>
  <si>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</si>
  <si>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</si>
  <si>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</si>
  <si>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</si>
  <si>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</si>
  <si>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</si>
  <si>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</si>
  <si>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</si>
  <si>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</si>
  <si>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</si>
  <si>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</si>
  <si>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</si>
  <si>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</si>
  <si>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</si>
  <si>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</si>
  <si>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</si>
  <si>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</si>
  <si>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</si>
  <si>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</si>
  <si>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</si>
  <si>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</si>
  <si>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</si>
  <si>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</si>
  <si>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</si>
  <si>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</si>
  <si>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</si>
  <si>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</si>
  <si>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</si>
  <si>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</si>
  <si>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</si>
  <si>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</si>
  <si>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</si>
  <si>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</si>
  <si>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</si>
  <si>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</si>
  <si>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</si>
  <si>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</si>
  <si>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</si>
  <si>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</si>
  <si>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</si>
  <si>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</si>
  <si>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</si>
  <si>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</si>
  <si>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</si>
  <si>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</si>
  <si>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</si>
  <si>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</si>
  <si>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</si>
  <si>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</si>
  <si>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</si>
  <si>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</si>
  <si>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</si>
  <si>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</si>
  <si>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</si>
  <si>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</si>
  <si>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</si>
  <si>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</si>
  <si>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</si>
  <si>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</si>
  <si>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</si>
  <si>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</si>
  <si>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</si>
  <si>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</si>
  <si>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</si>
  <si>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</si>
  <si>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</si>
  <si>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</si>
  <si>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</si>
  <si>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</si>
  <si>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</si>
  <si>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</si>
  <si>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</si>
  <si>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</si>
  <si>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</si>
  <si>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</si>
  <si>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</si>
  <si>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</si>
  <si>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</si>
  <si>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</si>
  <si>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</si>
  <si>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</si>
  <si>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</si>
  <si>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</si>
  <si>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</si>
  <si>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</si>
  <si>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</si>
  <si>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</si>
  <si>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</si>
  <si>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</si>
  <si>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</si>
  <si>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</si>
  <si>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</si>
  <si>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</si>
  <si>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</si>
  <si>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</si>
  <si>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</si>
  <si>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</si>
  <si>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</si>
  <si>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</si>
  <si>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</si>
  <si>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</si>
  <si>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</si>
  <si>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</si>
  <si>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</si>
  <si>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</si>
  <si>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</si>
  <si>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</si>
  <si>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</si>
  <si>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</si>
  <si>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</si>
  <si>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</si>
  <si>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</si>
  <si>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</si>
  <si>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</si>
  <si>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</si>
  <si>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</si>
  <si>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</si>
  <si>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</si>
  <si>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</si>
  <si>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</si>
  <si>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</si>
  <si>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</si>
  <si>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</si>
  <si>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</si>
  <si>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</si>
  <si>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</si>
  <si>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</si>
  <si>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</si>
  <si>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</si>
  <si>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</si>
  <si>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</si>
  <si>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</si>
  <si>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</si>
  <si>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</si>
  <si>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</si>
  <si>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</si>
  <si>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</si>
  <si>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</si>
  <si>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</si>
  <si>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</si>
  <si>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</si>
  <si>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</si>
  <si>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</si>
  <si>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</si>
  <si>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</si>
  <si>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</si>
  <si>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</si>
  <si>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</si>
  <si>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</si>
  <si>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</si>
  <si>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</si>
  <si>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</si>
  <si>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</si>
  <si>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</si>
  <si>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</si>
  <si>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</si>
  <si>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</si>
  <si>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</si>
  <si>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</si>
  <si>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</si>
  <si>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</si>
  <si>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</si>
  <si>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</si>
  <si>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</si>
  <si>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</si>
  <si>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</si>
  <si>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</si>
  <si>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</si>
  <si>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</si>
  <si>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</si>
  <si>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</si>
  <si>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</si>
  <si>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</si>
  <si>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</si>
  <si>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</si>
  <si>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</si>
  <si>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</si>
  <si>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</si>
  <si>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</si>
  <si>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</si>
  <si>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</si>
  <si>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</si>
  <si>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</si>
  <si>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</si>
  <si>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</si>
  <si>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</si>
  <si>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</si>
  <si>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</si>
  <si>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</si>
  <si>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</si>
  <si>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</si>
  <si>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</si>
  <si>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</si>
  <si>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</si>
  <si>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</si>
  <si>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</si>
  <si>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</si>
  <si>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</si>
  <si>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</si>
  <si>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</si>
  <si>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</si>
  <si>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</si>
  <si>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</si>
  <si>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</si>
  <si>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</si>
  <si>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</si>
  <si>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</si>
  <si>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</si>
  <si>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</si>
  <si>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</si>
  <si>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</si>
  <si>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</si>
  <si>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</si>
  <si>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</si>
  <si>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</si>
  <si>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</si>
  <si>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</si>
  <si>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</si>
  <si>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</si>
  <si>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</si>
  <si>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</si>
  <si>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</si>
  <si>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</si>
  <si>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</si>
  <si>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</si>
  <si>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</si>
  <si>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</si>
  <si>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</si>
  <si>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</si>
  <si>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</si>
  <si>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</si>
  <si>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</si>
  <si>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</si>
  <si>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</si>
  <si>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</si>
  <si>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</si>
  <si>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</si>
  <si>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</si>
  <si>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</si>
  <si>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</si>
  <si>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</si>
  <si>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</si>
  <si>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</si>
  <si>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</si>
  <si>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</si>
  <si>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</si>
  <si>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</si>
  <si>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</si>
  <si>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</si>
  <si>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</si>
  <si>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</si>
  <si>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</si>
  <si>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</si>
  <si>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</si>
  <si>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</si>
  <si>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</si>
  <si>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</si>
  <si>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</si>
  <si>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</si>
  <si>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</si>
  <si>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</si>
  <si>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</si>
  <si>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</si>
  <si>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</si>
  <si>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</si>
  <si>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</si>
  <si>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</si>
  <si>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</si>
  <si>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</si>
  <si>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</si>
  <si>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</si>
  <si>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</si>
  <si>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</si>
  <si>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</si>
  <si>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</si>
  <si>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</si>
  <si>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</si>
  <si>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</si>
  <si>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</si>
  <si>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</si>
  <si>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</si>
  <si>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</si>
  <si>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</si>
  <si>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</si>
  <si>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</si>
  <si>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</si>
  <si>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</si>
  <si>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</si>
  <si>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</si>
  <si>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</si>
  <si>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</si>
  <si>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</si>
  <si>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</si>
  <si>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</si>
  <si>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</si>
  <si>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</si>
  <si>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</si>
  <si>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</si>
  <si>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</si>
  <si>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</si>
  <si>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</si>
  <si>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</si>
  <si>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</si>
  <si>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</si>
  <si>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</si>
  <si>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</si>
  <si>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</si>
  <si>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</si>
  <si>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</si>
  <si>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</si>
  <si>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</si>
  <si>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</si>
  <si>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</si>
  <si>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</si>
  <si>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</si>
  <si>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</si>
  <si>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</si>
  <si>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</si>
  <si>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</si>
  <si>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</si>
  <si>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</si>
  <si>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</si>
  <si>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</si>
  <si>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</si>
  <si>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</si>
  <si>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</si>
  <si>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</si>
  <si>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</si>
  <si>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</si>
  <si>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</si>
  <si>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</si>
  <si>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</si>
  <si>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</si>
  <si>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</si>
  <si>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</si>
  <si>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</si>
  <si>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</si>
  <si>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</si>
  <si>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</si>
  <si>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</si>
  <si>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</si>
  <si>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</si>
  <si>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</si>
  <si>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</si>
  <si>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</si>
  <si>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</si>
  <si>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</si>
  <si>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</si>
  <si>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</si>
  <si>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</si>
  <si>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</si>
  <si>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</si>
  <si>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</si>
  <si>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</si>
  <si>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</si>
  <si>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</si>
  <si>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</si>
  <si>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</si>
  <si>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</si>
  <si>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</si>
  <si>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</si>
  <si>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</si>
  <si>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</si>
  <si>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</si>
  <si>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</si>
  <si>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</si>
  <si>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</si>
  <si>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</si>
  <si>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</si>
  <si>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</si>
  <si>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</si>
  <si>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</si>
  <si>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</si>
  <si>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</si>
  <si>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</si>
  <si>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</si>
  <si>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</si>
  <si>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</si>
  <si>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</si>
  <si>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</si>
  <si>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</si>
  <si>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</si>
  <si>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</si>
  <si>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</si>
  <si>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</si>
  <si>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</si>
  <si>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</si>
  <si>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</si>
  <si>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</si>
  <si>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</si>
  <si>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</si>
  <si>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</si>
  <si>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</si>
  <si>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</si>
  <si>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</si>
  <si>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</si>
  <si>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</si>
  <si>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</si>
  <si>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</si>
  <si>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</si>
  <si>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</si>
  <si>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</si>
  <si>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</si>
  <si>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</si>
  <si>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</si>
  <si>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</si>
  <si>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</si>
  <si>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</si>
  <si>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</si>
  <si>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</si>
  <si>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</si>
  <si>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</si>
  <si>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</si>
  <si>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</si>
  <si>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</si>
  <si>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</si>
  <si>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</si>
  <si>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</si>
  <si>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</si>
  <si>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</si>
  <si>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</si>
  <si>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</si>
  <si>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</si>
  <si>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</si>
  <si>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</si>
  <si>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</si>
  <si>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</si>
  <si>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</si>
  <si>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</si>
  <si>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</si>
  <si>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</si>
  <si>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</si>
  <si>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</si>
  <si>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</si>
  <si>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</si>
  <si>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</si>
  <si>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</si>
  <si>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</si>
  <si>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</si>
  <si>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</si>
  <si>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</si>
  <si>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</si>
  <si>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</si>
  <si>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</si>
  <si>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</si>
  <si>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</si>
  <si>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</si>
  <si>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</si>
  <si>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</si>
  <si>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</si>
  <si>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</si>
  <si>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</si>
  <si>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</si>
  <si>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</si>
  <si>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</si>
  <si>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</si>
  <si>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</si>
  <si>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</si>
  <si>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</si>
  <si>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</si>
  <si>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</si>
  <si>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</si>
  <si>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</si>
  <si>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</si>
  <si>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</si>
  <si>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</si>
  <si>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</si>
  <si>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</si>
  <si>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</si>
  <si>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</si>
  <si>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</si>
  <si>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</si>
  <si>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</si>
  <si>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</si>
  <si>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</si>
  <si>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</si>
  <si>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</si>
  <si>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</si>
  <si>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</si>
  <si>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</si>
  <si>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</si>
  <si>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</si>
  <si>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</si>
  <si>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</si>
  <si>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</si>
  <si>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</si>
  <si>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</si>
  <si>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</si>
  <si>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</si>
  <si>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</si>
  <si>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</si>
  <si>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</si>
  <si>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</si>
  <si>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</si>
  <si>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</si>
  <si>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</si>
  <si>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</si>
  <si>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</si>
  <si>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</si>
  <si>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</si>
  <si>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</si>
  <si>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</si>
  <si>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</si>
  <si>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</si>
  <si>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</si>
  <si>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</si>
  <si>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</si>
  <si>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</si>
  <si>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</si>
  <si>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</si>
  <si>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</si>
  <si>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</si>
  <si>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</si>
  <si>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</si>
  <si>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</si>
  <si>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</si>
  <si>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</si>
  <si>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</si>
  <si>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</si>
  <si>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</si>
  <si>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</si>
  <si>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</si>
  <si>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</si>
  <si>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</si>
  <si>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</si>
  <si>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</si>
  <si>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</si>
  <si>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</si>
  <si>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</si>
  <si>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</si>
  <si>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</si>
  <si>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</si>
  <si>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</si>
  <si>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</si>
  <si>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</si>
  <si>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</si>
  <si>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</si>
  <si>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</si>
  <si>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</si>
  <si>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</si>
  <si>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</si>
  <si>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</si>
  <si>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</si>
  <si>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</si>
  <si>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</si>
  <si>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</si>
  <si>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</si>
  <si>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</si>
  <si>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</si>
  <si>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</si>
  <si>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</si>
  <si>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</si>
  <si>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</si>
  <si>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</si>
  <si>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</si>
  <si>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</si>
  <si>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</si>
  <si>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</si>
  <si>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</si>
  <si>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</si>
  <si>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</si>
  <si>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</si>
  <si>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</si>
  <si>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</si>
  <si>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</si>
  <si>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</si>
  <si>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</si>
  <si>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</si>
  <si>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</si>
  <si>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</si>
  <si>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</si>
  <si>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</si>
  <si>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</si>
  <si>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</si>
  <si>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</si>
  <si>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</si>
  <si>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</si>
  <si>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</si>
  <si>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</si>
  <si>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</si>
  <si>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</si>
  <si>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</si>
  <si>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</si>
  <si>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</si>
  <si>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</si>
  <si>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</si>
  <si>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</si>
  <si>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</si>
  <si>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</si>
  <si>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</si>
  <si>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</si>
  <si>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</si>
  <si>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</si>
  <si>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</si>
  <si>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</si>
  <si>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</si>
  <si>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</si>
  <si>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</si>
  <si>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</si>
  <si>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</si>
  <si>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</si>
  <si>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</si>
  <si>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</si>
  <si>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</si>
  <si>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</si>
  <si>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</si>
  <si>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</si>
  <si>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</si>
  <si>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</si>
  <si>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</si>
  <si>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</si>
  <si>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</si>
  <si>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</si>
  <si>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</si>
  <si>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</si>
  <si>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</si>
  <si>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</si>
  <si>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</si>
  <si>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</si>
  <si>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</si>
  <si>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</si>
  <si>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</si>
  <si>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</si>
  <si>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</si>
  <si>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</si>
  <si>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</si>
  <si>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</si>
  <si>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</si>
  <si>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</si>
  <si>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</si>
  <si>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</si>
  <si>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</si>
  <si>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</si>
  <si>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</si>
  <si>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</si>
  <si>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</si>
  <si>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</si>
  <si>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</si>
  <si>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</si>
  <si>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</si>
  <si>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</si>
  <si>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</si>
  <si>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</si>
  <si>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</si>
  <si>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</si>
  <si>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</si>
  <si>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</si>
  <si>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</si>
  <si>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</si>
  <si>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</si>
  <si>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</si>
  <si>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</si>
  <si>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</si>
  <si>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</si>
  <si>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</si>
  <si>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</si>
  <si>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</si>
  <si>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</si>
  <si>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</si>
  <si>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</si>
  <si>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</si>
  <si>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</si>
  <si>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</si>
  <si>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</si>
  <si>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</si>
  <si>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</si>
  <si>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</si>
  <si>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</si>
  <si>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</si>
  <si>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</si>
  <si>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</si>
  <si>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</si>
  <si>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</si>
  <si>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</si>
  <si>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</si>
  <si>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</si>
  <si>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</si>
  <si>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</si>
  <si>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</si>
  <si>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</si>
  <si>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</si>
  <si>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</si>
  <si>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</si>
  <si>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</si>
  <si>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</si>
  <si>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</si>
  <si>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</si>
  <si>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</si>
  <si>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</si>
  <si>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</si>
  <si>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</si>
  <si>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</si>
  <si>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</si>
  <si>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</si>
  <si>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</si>
  <si>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</si>
  <si>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</si>
  <si>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</si>
  <si>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</si>
  <si>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</si>
  <si>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</si>
  <si>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</si>
  <si>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</si>
  <si>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</si>
  <si>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</si>
  <si>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</si>
  <si>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</si>
  <si>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</si>
  <si>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</si>
  <si>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</si>
  <si>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</si>
  <si>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</si>
  <si>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</si>
  <si>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</si>
  <si>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</si>
  <si>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</si>
  <si>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</si>
  <si>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</si>
  <si>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</si>
  <si>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</si>
  <si>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</si>
  <si>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</si>
  <si>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</si>
  <si>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</si>
  <si>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</si>
  <si>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</si>
  <si>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</si>
  <si>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</si>
  <si>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</si>
  <si>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</si>
  <si>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</si>
  <si>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</si>
  <si>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</si>
  <si>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</si>
  <si>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</si>
  <si>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</si>
  <si>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</si>
  <si>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</si>
  <si>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</si>
  <si>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</si>
  <si>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</si>
  <si>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</si>
  <si>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</si>
  <si>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</si>
  <si>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</si>
  <si>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</si>
  <si>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</si>
  <si>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</si>
  <si>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</si>
  <si>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</si>
  <si>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</si>
  <si>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</si>
  <si>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</si>
  <si>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</si>
  <si>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</si>
  <si>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</si>
  <si>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</si>
  <si>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</si>
  <si>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</si>
  <si>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</si>
  <si>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</si>
  <si>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</si>
  <si>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</si>
  <si>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</si>
  <si>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</si>
  <si>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</si>
  <si>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</si>
  <si>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</si>
  <si>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</si>
  <si>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</si>
  <si>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</si>
  <si>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</si>
  <si>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</si>
  <si>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</si>
  <si>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</si>
  <si>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</si>
  <si>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</si>
  <si>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</si>
  <si>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</si>
  <si>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</si>
  <si>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</si>
  <si>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</si>
  <si>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</si>
  <si>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</si>
  <si>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</si>
  <si>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</si>
  <si>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</si>
  <si>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</si>
  <si>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</si>
  <si>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</si>
  <si>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</si>
  <si>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</si>
  <si>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</si>
  <si>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</si>
  <si>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</si>
  <si>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</si>
  <si>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</si>
  <si>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</si>
  <si>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</si>
  <si>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</si>
  <si>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</si>
  <si>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</si>
  <si>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</si>
  <si>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</si>
  <si>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</si>
  <si>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</si>
  <si>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</si>
  <si>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</si>
  <si>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</si>
  <si>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</si>
  <si>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</si>
  <si>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</si>
  <si>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</si>
  <si>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</si>
  <si>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</si>
  <si>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</si>
  <si>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</si>
  <si>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</si>
  <si>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</si>
  <si>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</si>
  <si>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</si>
  <si>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</si>
  <si>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</si>
  <si>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</si>
  <si>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</si>
  <si>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</si>
  <si>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</si>
  <si>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</si>
  <si>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</si>
  <si>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</si>
  <si>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</si>
  <si>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</si>
  <si>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</si>
  <si>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</si>
  <si>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</si>
  <si>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</si>
  <si>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</si>
  <si>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</si>
  <si>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</si>
  <si>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</si>
  <si>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</si>
  <si>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</si>
  <si>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</si>
  <si>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</si>
  <si>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</si>
  <si>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</si>
  <si>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</si>
  <si>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</si>
  <si>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</si>
  <si>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</si>
  <si>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</si>
  <si>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</si>
  <si>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</si>
  <si>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</si>
  <si>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</si>
  <si>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</si>
  <si>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</si>
  <si>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</si>
  <si>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</si>
  <si>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</si>
  <si>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</si>
  <si>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</si>
  <si>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</si>
  <si>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</si>
  <si>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</si>
  <si>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</si>
  <si>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</si>
  <si>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</si>
  <si>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</si>
  <si>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</si>
  <si>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</si>
  <si>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</si>
  <si>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</si>
  <si>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</si>
  <si>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</si>
  <si>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</si>
  <si>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</si>
  <si>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</si>
  <si>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</si>
  <si>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</si>
  <si>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</si>
  <si>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</si>
  <si>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</si>
  <si>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</si>
  <si>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</si>
  <si>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</si>
  <si>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</si>
  <si>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</si>
  <si>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</si>
  <si>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</si>
  <si>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</si>
  <si>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</si>
  <si>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</si>
  <si>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</si>
  <si>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</si>
  <si>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</si>
  <si>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</si>
  <si>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</si>
  <si>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</si>
  <si>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</si>
  <si>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</si>
  <si>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</si>
  <si>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</si>
  <si>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</si>
  <si>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</si>
  <si>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</si>
  <si>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</si>
  <si>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</si>
  <si>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</si>
  <si>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</si>
  <si>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</si>
  <si>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</si>
  <si>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</si>
  <si>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</si>
  <si>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</si>
  <si>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</si>
  <si>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</si>
  <si>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</si>
  <si>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</si>
  <si>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</si>
  <si>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</si>
  <si>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</si>
  <si>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</si>
  <si>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</si>
  <si>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</si>
  <si>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</si>
  <si>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</si>
  <si>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</si>
  <si>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</si>
  <si>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</si>
  <si>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</si>
  <si>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</si>
  <si>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</si>
  <si>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</si>
  <si>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</si>
  <si>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</si>
  <si>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</si>
  <si>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</si>
  <si>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</si>
  <si>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</si>
  <si>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</si>
  <si>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</si>
  <si>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</si>
  <si>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</si>
  <si>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</si>
  <si>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</si>
  <si>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</si>
  <si>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</si>
  <si>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</si>
  <si>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</si>
  <si>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</si>
  <si>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</si>
  <si>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</si>
  <si>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</si>
  <si>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</si>
  <si>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</si>
  <si>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</si>
  <si>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</si>
  <si>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</si>
  <si>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</si>
  <si>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</si>
  <si>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</si>
  <si>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</si>
  <si>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</si>
  <si>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</si>
  <si>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</si>
  <si>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</si>
  <si>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</si>
  <si>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</si>
  <si>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</si>
  <si>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</si>
  <si>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</si>
  <si>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</si>
  <si>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</si>
  <si>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</si>
  <si>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</si>
  <si>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</si>
  <si>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</si>
  <si>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</si>
  <si>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</si>
  <si>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</si>
  <si>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</si>
  <si>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</si>
  <si>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</si>
  <si>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</si>
  <si>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</si>
  <si>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</si>
  <si>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</si>
  <si>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</si>
  <si>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</si>
  <si>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</si>
  <si>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</si>
  <si>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</si>
  <si>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</si>
  <si>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</si>
  <si>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</si>
  <si>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</si>
  <si>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</si>
  <si>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</si>
  <si>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</si>
  <si>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</si>
  <si>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</si>
  <si>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</si>
  <si>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</si>
  <si>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</si>
  <si>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</si>
  <si>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</si>
  <si>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</si>
  <si>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</si>
  <si>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</si>
  <si>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</si>
  <si>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</si>
  <si>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</si>
  <si>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</si>
  <si>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</si>
  <si>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</si>
  <si>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</si>
  <si>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</si>
  <si>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</si>
  <si>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</si>
  <si>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</si>
  <si>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</si>
  <si>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</si>
  <si>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</si>
  <si>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</si>
  <si>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</si>
  <si>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</si>
  <si>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</si>
  <si>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</si>
  <si>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</si>
  <si>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</si>
  <si>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</si>
  <si>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</si>
  <si>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</si>
  <si>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</si>
  <si>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</si>
  <si>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</si>
  <si>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</si>
  <si>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</si>
  <si>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</si>
  <si>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</si>
  <si>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</si>
  <si>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</si>
  <si>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</si>
  <si>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</si>
  <si>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</si>
  <si>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</si>
  <si>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</si>
  <si>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</si>
  <si>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</si>
  <si>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</si>
  <si>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</si>
  <si>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</si>
  <si>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</si>
  <si>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</si>
  <si>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</si>
  <si>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</si>
  <si>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</si>
  <si>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</si>
  <si>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</si>
  <si>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</si>
  <si>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</si>
  <si>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</si>
  <si>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</si>
  <si>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</si>
  <si>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</si>
  <si>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</si>
  <si>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</si>
  <si>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</si>
  <si>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</si>
  <si>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</si>
  <si>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</si>
  <si>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</si>
  <si>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</si>
  <si>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</si>
  <si>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</si>
  <si>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</si>
  <si>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</si>
  <si>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</si>
  <si>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</si>
  <si>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</si>
  <si>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</si>
  <si>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</si>
  <si>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</si>
  <si>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</si>
  <si>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</si>
  <si>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</si>
  <si>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</si>
  <si>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</si>
  <si>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</si>
  <si>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</si>
  <si>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</si>
  <si>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</si>
  <si>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</si>
  <si>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</si>
  <si>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</si>
  <si>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</si>
  <si>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</si>
  <si>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</si>
  <si>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</si>
  <si>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</si>
  <si>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</si>
  <si>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</si>
  <si>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</si>
  <si>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</si>
  <si>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</si>
  <si>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</si>
  <si>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</si>
  <si>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</si>
  <si>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</si>
  <si>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</si>
  <si>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</si>
  <si>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</si>
  <si>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</si>
  <si>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</si>
  <si>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</si>
  <si>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</si>
  <si>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</si>
  <si>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</si>
  <si>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</si>
  <si>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</si>
  <si>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</si>
  <si>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</si>
  <si>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</si>
  <si>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</si>
  <si>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</si>
  <si>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</si>
  <si>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</si>
  <si>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</si>
  <si>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</si>
  <si>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</si>
  <si>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</si>
  <si>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</si>
  <si>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</si>
  <si>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</si>
  <si>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</si>
  <si>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</si>
  <si>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</si>
  <si>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</si>
  <si>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</si>
  <si>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</si>
  <si>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</si>
  <si>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</si>
  <si>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</si>
  <si>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</si>
  <si>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</si>
  <si>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</si>
  <si>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</si>
  <si>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</si>
  <si>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</si>
  <si>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</si>
  <si>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</si>
  <si>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</si>
  <si>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</si>
  <si>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</si>
  <si>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</si>
  <si>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</si>
  <si>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</si>
  <si>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</si>
  <si>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</si>
  <si>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</si>
  <si>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</si>
  <si>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</si>
  <si>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</si>
  <si>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</si>
  <si>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</si>
  <si>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</si>
  <si>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</si>
  <si>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</si>
  <si>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</si>
  <si>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</si>
  <si>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</si>
  <si>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</si>
  <si>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</si>
  <si>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</si>
  <si>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</si>
  <si>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</si>
  <si>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</si>
  <si>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</si>
  <si>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</si>
  <si>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</si>
  <si>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</si>
  <si>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</si>
  <si>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</si>
  <si>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</si>
  <si>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</si>
  <si>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</si>
  <si>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</si>
  <si>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</si>
  <si>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</si>
  <si>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</si>
  <si>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</si>
  <si>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</si>
  <si>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</si>
  <si>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</si>
  <si>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</si>
  <si>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</si>
  <si>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</si>
  <si>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</si>
  <si>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</si>
  <si>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</si>
  <si>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</si>
  <si>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</si>
  <si>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</si>
  <si>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</si>
  <si>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</si>
  <si>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</si>
  <si>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</si>
  <si>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</si>
  <si>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</si>
  <si>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</si>
  <si>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</si>
  <si>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</si>
  <si>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</si>
  <si>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</si>
  <si>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</si>
  <si>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</si>
  <si>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</si>
  <si>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</si>
  <si>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</si>
  <si>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</si>
  <si>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</si>
  <si>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</si>
  <si>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</si>
  <si>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</si>
  <si>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</si>
  <si>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</si>
  <si>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</si>
  <si>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</si>
  <si>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</si>
  <si>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</si>
  <si>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</si>
  <si>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</si>
  <si>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</si>
  <si>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</si>
  <si>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</si>
  <si>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</si>
  <si>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</si>
  <si>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</si>
  <si>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</si>
  <si>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</si>
  <si>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</si>
  <si>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</si>
  <si>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</si>
  <si>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</si>
  <si>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</si>
  <si>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</si>
  <si>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</si>
  <si>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</si>
  <si>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</si>
  <si>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</si>
  <si>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</si>
  <si>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</si>
  <si>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</si>
  <si>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</si>
  <si>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</si>
  <si>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</si>
  <si>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</si>
  <si>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</si>
  <si>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</si>
  <si>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</si>
  <si>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</si>
  <si>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</si>
  <si>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</si>
  <si>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</si>
  <si>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</si>
  <si>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</si>
  <si>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</si>
  <si>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</si>
  <si>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</si>
  <si>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</si>
  <si>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</si>
  <si>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</si>
  <si>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</si>
  <si>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</si>
  <si>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</si>
  <si>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</si>
  <si>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</si>
  <si>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</si>
  <si>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</si>
  <si>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</si>
  <si>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</si>
  <si>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</si>
  <si>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</si>
  <si>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</si>
  <si>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</si>
  <si>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</si>
  <si>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</si>
  <si>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</si>
  <si>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</si>
  <si>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</si>
  <si>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</si>
  <si>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</si>
  <si>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</si>
  <si>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</si>
  <si>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</si>
  <si>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</si>
  <si>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</si>
  <si>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</si>
  <si>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</si>
  <si>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</si>
  <si>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</si>
  <si>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</si>
  <si>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</si>
  <si>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</si>
  <si>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</si>
  <si>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</si>
  <si>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</si>
  <si>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</si>
  <si>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</si>
  <si>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</si>
  <si>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</si>
  <si>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</si>
  <si>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</si>
  <si>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</si>
  <si>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</si>
  <si>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</si>
  <si>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</si>
  <si>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</si>
  <si>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</si>
  <si>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</si>
  <si>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</si>
  <si>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</si>
  <si>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</si>
  <si>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</si>
  <si>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</si>
  <si>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</si>
  <si>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</si>
  <si>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</si>
  <si>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</si>
  <si>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</si>
  <si>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</si>
  <si>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</si>
  <si>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</si>
  <si>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</si>
  <si>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</si>
  <si>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</si>
  <si>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</si>
  <si>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</si>
  <si>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</si>
  <si>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</si>
  <si>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</si>
  <si>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</si>
  <si>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</si>
  <si>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</si>
  <si>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</si>
  <si>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</si>
  <si>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</si>
  <si>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</si>
  <si>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</si>
  <si>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</si>
  <si>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</si>
  <si>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</si>
  <si>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</si>
  <si>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</si>
  <si>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</si>
  <si>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</si>
  <si>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</si>
  <si>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</si>
  <si>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</si>
  <si>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</si>
  <si>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</si>
  <si>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</si>
  <si>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</si>
  <si>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</si>
  <si>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</si>
  <si>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</si>
  <si>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</si>
  <si>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</si>
  <si>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</si>
  <si>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</si>
  <si>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</si>
  <si>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</si>
  <si>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</si>
  <si>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</si>
  <si>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</si>
  <si>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</si>
  <si>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</si>
  <si>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</si>
  <si>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</si>
  <si>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</si>
  <si>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</si>
  <si>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</si>
  <si>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</si>
  <si>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</si>
  <si>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</si>
  <si>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</si>
  <si>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</si>
  <si>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</si>
  <si>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</si>
  <si>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</si>
  <si>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</si>
  <si>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</si>
  <si>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</si>
  <si>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</si>
  <si>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</si>
  <si>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</si>
  <si>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</si>
  <si>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</si>
  <si>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</si>
  <si>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</si>
  <si>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</si>
  <si>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</si>
  <si>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</si>
  <si>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</si>
  <si>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</si>
  <si>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</si>
  <si>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</si>
  <si>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</si>
  <si>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</si>
  <si>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</si>
  <si>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</si>
  <si>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</si>
  <si>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</si>
  <si>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</si>
  <si>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</si>
  <si>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</si>
  <si>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</si>
  <si>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</si>
  <si>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</si>
  <si>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</si>
  <si>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</si>
  <si>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</si>
  <si>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</si>
  <si>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</si>
  <si>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</si>
  <si>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</si>
  <si>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</si>
  <si>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</si>
  <si>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</si>
  <si>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</si>
  <si>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</si>
  <si>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</si>
  <si>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</si>
  <si>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</si>
  <si>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</si>
  <si>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</si>
  <si>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</si>
  <si>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</si>
  <si>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</si>
  <si>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</si>
  <si>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</si>
  <si>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</si>
  <si>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</si>
  <si>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</si>
  <si>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</si>
  <si>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</si>
  <si>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</si>
  <si>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</si>
  <si>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</si>
  <si>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</si>
  <si>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</si>
  <si>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</si>
  <si>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</si>
  <si>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</si>
  <si>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</si>
  <si>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</si>
  <si>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</si>
  <si>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</si>
  <si>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</si>
  <si>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</si>
  <si>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</si>
  <si>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</si>
  <si>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</si>
  <si>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</si>
  <si>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</si>
  <si>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</si>
  <si>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</si>
  <si>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</si>
  <si>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</si>
  <si>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</si>
  <si>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</si>
  <si>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</si>
  <si>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</si>
  <si>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</si>
  <si>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</si>
  <si>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</si>
  <si>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</si>
  <si>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</si>
  <si>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</si>
  <si>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</si>
  <si>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</si>
  <si>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</si>
  <si>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</si>
  <si>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</si>
  <si>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</si>
  <si>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</si>
  <si>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</si>
  <si>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</si>
  <si>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</si>
  <si>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</si>
  <si>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</si>
  <si>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</si>
  <si>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</si>
  <si>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</si>
  <si>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</si>
  <si>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</si>
  <si>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</si>
  <si>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</si>
  <si>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</si>
  <si>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</si>
  <si>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</si>
  <si>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</si>
  <si>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</si>
  <si>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</si>
  <si>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</si>
  <si>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</si>
  <si>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</si>
  <si>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</si>
  <si>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</si>
  <si>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</si>
  <si>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</si>
  <si>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</si>
  <si>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</si>
  <si>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</si>
  <si>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</si>
  <si>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</si>
  <si>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</si>
  <si>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</si>
  <si>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</si>
  <si>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</si>
  <si>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</si>
  <si>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</si>
  <si>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</si>
  <si>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</si>
  <si>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</si>
  <si>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</si>
  <si>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</si>
  <si>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</si>
  <si>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</si>
  <si>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</si>
  <si>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</si>
  <si>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</si>
  <si>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</si>
  <si>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</si>
  <si>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</si>
  <si>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</si>
  <si>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</si>
  <si>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</si>
  <si>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</si>
  <si>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</si>
  <si>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</si>
  <si>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</si>
  <si>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</si>
  <si>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</si>
  <si>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</si>
  <si>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</si>
  <si>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</si>
  <si>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</si>
  <si>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</si>
  <si>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</si>
  <si>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</si>
  <si>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</si>
  <si>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</si>
  <si>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</si>
  <si>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</si>
  <si>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</si>
  <si>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</si>
  <si>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</si>
  <si>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</si>
  <si>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</si>
  <si>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</si>
  <si>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</si>
  <si>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</si>
  <si>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</si>
  <si>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</si>
  <si>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</si>
  <si>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</si>
  <si>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</si>
  <si>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</si>
  <si>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</si>
  <si>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</si>
  <si>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</si>
  <si>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</si>
  <si>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</si>
  <si>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</si>
  <si>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</si>
  <si>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</si>
  <si>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</si>
  <si>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</si>
  <si>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</si>
  <si>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</si>
  <si>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</si>
  <si>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</si>
  <si>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</si>
  <si>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</si>
  <si>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</si>
  <si>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</si>
  <si>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</si>
  <si>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</si>
  <si>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</si>
  <si>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</si>
  <si>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</si>
  <si>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</si>
  <si>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</si>
  <si>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</si>
  <si>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</si>
  <si>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</si>
  <si>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</si>
  <si>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</si>
  <si>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</si>
  <si>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</si>
  <si>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</si>
  <si>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</si>
  <si>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</si>
  <si>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</si>
  <si>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</si>
  <si>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</si>
  <si>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</si>
  <si>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</si>
  <si>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</si>
  <si>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</si>
  <si>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</si>
  <si>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</si>
  <si>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</si>
  <si>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</si>
  <si>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</si>
  <si>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</si>
  <si>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</si>
  <si>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</si>
  <si>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</si>
  <si>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</si>
  <si>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</si>
  <si>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</si>
  <si>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</si>
  <si>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</si>
  <si>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</si>
  <si>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</si>
  <si>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</si>
  <si>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</si>
  <si>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</si>
  <si>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</si>
  <si>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</si>
  <si>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</si>
  <si>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</si>
  <si>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</si>
  <si>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</si>
  <si>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</si>
  <si>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</si>
  <si>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</si>
  <si>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</si>
  <si>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</si>
  <si>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</si>
  <si>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</si>
  <si>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</si>
  <si>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</si>
  <si>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</si>
  <si>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</si>
  <si>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</si>
  <si>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</si>
  <si>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</si>
  <si>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</si>
  <si>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</si>
  <si>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</si>
  <si>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</si>
  <si>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</si>
  <si>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</si>
  <si>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</si>
  <si>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</si>
  <si>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</si>
  <si>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</si>
  <si>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</si>
  <si>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</si>
  <si>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</si>
  <si>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</si>
  <si>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</si>
  <si>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</si>
  <si>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</si>
  <si>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</si>
  <si>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</si>
  <si>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</si>
  <si>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</si>
  <si>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</si>
  <si>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</si>
  <si>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</si>
  <si>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</si>
  <si>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</si>
  <si>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</si>
  <si>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</si>
  <si>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</si>
  <si>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</si>
  <si>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</si>
  <si>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</si>
  <si>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</si>
  <si>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</si>
  <si>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</si>
  <si>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</si>
  <si>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</si>
  <si>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</si>
  <si>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</si>
  <si>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</si>
  <si>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</si>
  <si>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</si>
  <si>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</si>
  <si>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</si>
  <si>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</si>
  <si>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</si>
  <si>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</si>
  <si>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</si>
  <si>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</si>
  <si>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</si>
  <si>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</si>
  <si>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</si>
  <si>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</si>
  <si>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</si>
  <si>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</si>
  <si>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</si>
  <si>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</si>
  <si>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</si>
  <si>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</si>
  <si>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</si>
  <si>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</si>
  <si>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</si>
  <si>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</si>
  <si>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</si>
  <si>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</si>
  <si>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</si>
  <si>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</si>
  <si>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</si>
  <si>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</si>
  <si>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</si>
  <si>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</si>
  <si>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</si>
  <si>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</si>
  <si>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</si>
  <si>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</si>
  <si>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</si>
  <si>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</si>
  <si>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</si>
  <si>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</si>
  <si>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</si>
  <si>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</si>
  <si>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</si>
  <si>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</si>
  <si>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</si>
  <si>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</si>
  <si>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</si>
  <si>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</si>
  <si>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</si>
  <si>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</si>
  <si>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</si>
  <si>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</si>
  <si>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</si>
  <si>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</si>
  <si>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</si>
  <si>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</si>
  <si>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</si>
  <si>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</si>
  <si>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</si>
  <si>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</si>
  <si>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</si>
  <si>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</si>
  <si>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</si>
  <si>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</si>
  <si>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</si>
  <si>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</si>
  <si>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</si>
  <si>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</si>
  <si>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</si>
  <si>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</si>
  <si>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</si>
  <si>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</si>
  <si>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</si>
  <si>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</si>
  <si>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</si>
  <si>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</si>
  <si>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</si>
  <si>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</si>
  <si>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</si>
  <si>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</si>
  <si>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</si>
  <si>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</si>
  <si>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</si>
  <si>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</si>
  <si>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</si>
  <si>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</si>
  <si>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</si>
  <si>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</si>
  <si>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</si>
  <si>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</si>
  <si>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</si>
  <si>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</si>
  <si>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</si>
  <si>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</si>
  <si>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</si>
  <si>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</si>
  <si>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</si>
  <si>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</si>
  <si>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</si>
  <si>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</si>
  <si>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</si>
  <si>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</si>
  <si>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</si>
  <si>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</si>
  <si>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</si>
  <si>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</si>
  <si>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</si>
  <si>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</si>
  <si>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</si>
  <si>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</si>
  <si>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</si>
  <si>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</si>
  <si>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</si>
  <si>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</si>
  <si>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</si>
  <si>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</si>
  <si>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</si>
  <si>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</si>
  <si>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</si>
  <si>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</si>
  <si>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</si>
  <si>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</si>
  <si>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</si>
  <si>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</si>
  <si>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</si>
  <si>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</si>
  <si>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</si>
  <si>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</si>
  <si>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</si>
  <si>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</si>
  <si>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</si>
  <si>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</si>
  <si>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</si>
  <si>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</si>
  <si>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</si>
  <si>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</si>
  <si>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</si>
  <si>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</si>
  <si>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</si>
  <si>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</si>
  <si>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</si>
  <si>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</si>
  <si>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</si>
  <si>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</si>
  <si>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</si>
  <si>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</si>
  <si>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</si>
  <si>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</si>
  <si>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</si>
  <si>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</si>
  <si>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</si>
  <si>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</si>
  <si>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</si>
  <si>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</si>
  <si>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</si>
  <si>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</si>
  <si>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</si>
  <si>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</si>
  <si>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</si>
  <si>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</si>
  <si>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</si>
  <si>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</si>
  <si>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</si>
  <si>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</si>
  <si>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</si>
  <si>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</si>
  <si>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</si>
  <si>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</si>
  <si>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</si>
  <si>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</si>
  <si>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</si>
  <si>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</si>
  <si>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</si>
  <si>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</si>
  <si>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</si>
  <si>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</si>
  <si>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</si>
  <si>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</si>
  <si>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</si>
  <si>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</si>
  <si>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</si>
  <si>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</si>
  <si>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</si>
  <si>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</si>
  <si>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</si>
  <si>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</si>
  <si>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</si>
  <si>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</si>
  <si>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</si>
  <si>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</si>
  <si>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</si>
  <si>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</si>
  <si>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</si>
  <si>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</si>
  <si>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</si>
  <si>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</si>
  <si>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</si>
  <si>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</si>
  <si>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</si>
  <si>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</si>
  <si>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</si>
  <si>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</si>
  <si>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</si>
  <si>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</si>
  <si>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</si>
  <si>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</si>
  <si>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</si>
  <si>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</si>
  <si>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</si>
  <si>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</si>
  <si>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</si>
  <si>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</si>
  <si>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</si>
  <si>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</si>
  <si>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</si>
  <si>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</si>
  <si>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</si>
  <si>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</si>
  <si>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</si>
  <si>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</si>
  <si>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</si>
  <si>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</si>
  <si>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</si>
  <si>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</si>
  <si>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</si>
  <si>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</si>
  <si>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</si>
  <si>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</si>
  <si>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</si>
  <si>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</si>
  <si>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</si>
  <si>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</si>
  <si>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</si>
  <si>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</si>
  <si>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</si>
  <si>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</si>
  <si>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</si>
  <si>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</si>
  <si>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</si>
  <si>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</si>
  <si>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</si>
  <si>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</si>
  <si>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</si>
  <si>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</si>
  <si>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</si>
  <si>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</si>
  <si>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</si>
  <si>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</si>
  <si>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</si>
  <si>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</si>
  <si>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</si>
  <si>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</si>
  <si>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</si>
  <si>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</si>
  <si>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</si>
  <si>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</si>
  <si>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</si>
  <si>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</si>
  <si>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</si>
  <si>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</si>
  <si>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</si>
  <si>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</si>
  <si>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</si>
  <si>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</si>
  <si>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</si>
  <si>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</si>
  <si>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</si>
  <si>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</si>
  <si>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</si>
  <si>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</si>
  <si>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</si>
  <si>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</si>
  <si>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</si>
  <si>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</si>
  <si>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</si>
  <si>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</si>
  <si>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</si>
  <si>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</si>
  <si>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</si>
  <si>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</si>
  <si>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</si>
  <si>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</si>
  <si>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</si>
  <si>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</si>
  <si>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</si>
  <si>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</si>
  <si>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</si>
  <si>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</si>
  <si>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</si>
  <si>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</si>
  <si>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</si>
  <si>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</si>
  <si>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</si>
  <si>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</si>
  <si>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</si>
  <si>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</si>
  <si>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</si>
  <si>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</si>
  <si>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</si>
  <si>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</si>
  <si>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</si>
  <si>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</si>
  <si>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</si>
  <si>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</si>
  <si>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</si>
  <si>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</si>
  <si>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</si>
  <si>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</si>
  <si>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</si>
  <si>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</si>
  <si>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</si>
  <si>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</si>
  <si>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</si>
  <si>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</si>
  <si>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</si>
  <si>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</si>
  <si>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</si>
  <si>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</si>
  <si>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</si>
  <si>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</si>
  <si>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</si>
  <si>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</si>
  <si>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</si>
  <si>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</si>
  <si>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</si>
  <si>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</si>
  <si>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</si>
  <si>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</si>
  <si>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</si>
  <si>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</si>
  <si>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</si>
  <si>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</si>
  <si>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</si>
  <si>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</si>
  <si>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</si>
  <si>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</si>
  <si>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</si>
  <si>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</si>
  <si>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</si>
  <si>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</si>
  <si>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</si>
  <si>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</si>
  <si>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</si>
  <si>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</si>
  <si>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</si>
  <si>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</si>
  <si>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</si>
  <si>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</si>
  <si>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</si>
  <si>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</si>
  <si>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</si>
  <si>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</si>
  <si>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</si>
  <si>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</si>
  <si>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</si>
  <si>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</si>
  <si>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</si>
  <si>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</si>
  <si>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</si>
  <si>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</si>
  <si>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</si>
  <si>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</si>
  <si>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</si>
  <si>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</si>
  <si>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</si>
  <si>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</si>
  <si>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</si>
  <si>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</si>
  <si>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</si>
  <si>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</si>
  <si>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</si>
  <si>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</si>
  <si>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</si>
  <si>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</si>
  <si>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</si>
  <si>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</si>
  <si>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</si>
  <si>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</si>
  <si>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</si>
  <si>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</si>
  <si>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</si>
  <si>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</si>
  <si>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</si>
  <si>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</si>
  <si>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</si>
  <si>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</si>
  <si>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</si>
  <si>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</si>
  <si>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</si>
  <si>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</si>
  <si>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</si>
  <si>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</si>
  <si>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</si>
  <si>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</si>
  <si>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</si>
  <si>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</si>
  <si>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</si>
  <si>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</si>
  <si>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</si>
  <si>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</si>
  <si>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</si>
  <si>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</si>
  <si>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</si>
  <si>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</si>
  <si>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</si>
  <si>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</si>
  <si>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</si>
  <si>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</si>
  <si>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</si>
  <si>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</si>
  <si>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</si>
  <si>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</si>
  <si>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</si>
  <si>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</si>
  <si>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</si>
  <si>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</si>
  <si>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</si>
  <si>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</si>
  <si>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</si>
  <si>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</si>
  <si>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</si>
  <si>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</si>
  <si>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</si>
  <si>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</si>
  <si>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</si>
  <si>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</si>
  <si>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</si>
  <si>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</si>
  <si>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</si>
  <si>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</si>
  <si>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</si>
  <si>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</si>
  <si>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</si>
  <si>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</si>
  <si>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</si>
  <si>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</si>
  <si>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</si>
  <si>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</si>
  <si>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</si>
  <si>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</si>
  <si>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</si>
  <si>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</si>
  <si>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</si>
  <si>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</si>
  <si>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</si>
  <si>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</si>
  <si>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</si>
  <si>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</si>
  <si>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</si>
  <si>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</si>
  <si>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</si>
  <si>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</si>
  <si>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</si>
  <si>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</si>
  <si>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</si>
  <si>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</si>
  <si>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</si>
  <si>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</si>
  <si>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</si>
  <si>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</si>
  <si>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</si>
  <si>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</si>
  <si>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</si>
  <si>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</si>
  <si>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</si>
  <si>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</si>
  <si>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</si>
  <si>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</si>
  <si>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</si>
  <si>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</si>
  <si>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</si>
  <si>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</si>
  <si>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</si>
  <si>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</si>
  <si>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</si>
  <si>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</si>
  <si>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</si>
  <si>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</si>
  <si>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</si>
  <si>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</si>
  <si>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</si>
  <si>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</si>
  <si>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</si>
  <si>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</si>
  <si>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</si>
  <si>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</si>
  <si>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</si>
  <si>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</si>
  <si>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</si>
  <si>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</si>
  <si>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</si>
  <si>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</si>
  <si>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</si>
  <si>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</si>
  <si>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</si>
  <si>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</si>
  <si>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</si>
  <si>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</si>
  <si>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</si>
  <si>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</si>
  <si>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</si>
  <si>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</si>
  <si>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</si>
  <si>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</si>
  <si>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</si>
  <si>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</si>
  <si>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</si>
  <si>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</si>
  <si>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</si>
  <si>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</si>
  <si>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</si>
  <si>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</si>
  <si>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</si>
  <si>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</si>
  <si>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</si>
  <si>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</si>
  <si>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</si>
  <si>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</si>
  <si>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</si>
  <si>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</si>
  <si>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</si>
  <si>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</si>
  <si>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</si>
  <si>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</si>
  <si>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</si>
  <si>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</si>
  <si>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</si>
  <si>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</si>
  <si>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</si>
  <si>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</si>
  <si>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</si>
  <si>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</si>
  <si>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</si>
  <si>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</si>
  <si>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</si>
  <si>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</si>
  <si>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</si>
  <si>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</si>
  <si>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</si>
  <si>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</si>
  <si>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</si>
  <si>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</si>
  <si>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</si>
  <si>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</si>
  <si>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</si>
  <si>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</si>
  <si>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</si>
  <si>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</si>
  <si>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</si>
  <si>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</si>
  <si>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</si>
  <si>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</si>
  <si>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</si>
  <si>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</si>
  <si>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</si>
  <si>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</si>
  <si>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</si>
  <si>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</si>
  <si>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</si>
  <si>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</si>
  <si>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</si>
  <si>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</si>
  <si>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</si>
  <si>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</si>
  <si>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</si>
  <si>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</si>
  <si>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</si>
  <si>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</si>
  <si>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</si>
  <si>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</si>
  <si>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</si>
  <si>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</si>
  <si>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</si>
  <si>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</si>
  <si>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</si>
  <si>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</si>
  <si>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</si>
  <si>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</si>
  <si>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</si>
  <si>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</si>
  <si>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</si>
  <si>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</si>
  <si>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</si>
  <si>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</si>
  <si>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</si>
  <si>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</si>
  <si>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</si>
  <si>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</si>
  <si>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</si>
  <si>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</si>
  <si>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</si>
  <si>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</si>
  <si>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</si>
  <si>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</si>
  <si>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</si>
  <si>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</si>
  <si>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</si>
  <si>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</si>
  <si>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</si>
  <si>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</si>
  <si>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</si>
  <si>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</si>
  <si>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</si>
  <si>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</si>
  <si>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</si>
  <si>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</si>
  <si>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</si>
  <si>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</si>
  <si>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</si>
  <si>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</si>
  <si>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</si>
  <si>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</si>
  <si>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</si>
  <si>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</si>
  <si>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</si>
  <si>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</si>
  <si>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</si>
  <si>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</si>
  <si>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</si>
  <si>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</si>
  <si>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</si>
  <si>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</si>
  <si>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</si>
  <si>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</si>
  <si>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</si>
  <si>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</si>
  <si>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</si>
  <si>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</si>
  <si>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</si>
  <si>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</si>
  <si>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</si>
  <si>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</si>
  <si>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</si>
  <si>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</si>
  <si>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</si>
  <si>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</si>
  <si>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</si>
  <si>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</si>
  <si>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</si>
  <si>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</si>
  <si>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</si>
  <si>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</si>
  <si>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</si>
  <si>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</si>
  <si>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</si>
  <si>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</si>
  <si>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</si>
  <si>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</si>
  <si>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</si>
  <si>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</si>
  <si>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</si>
  <si>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</si>
  <si>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</si>
  <si>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</si>
  <si>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</si>
  <si>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</si>
  <si>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</si>
  <si>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</si>
  <si>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</si>
  <si>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</si>
  <si>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</si>
  <si>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</si>
  <si>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</si>
  <si>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</si>
  <si>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</si>
  <si>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</si>
  <si>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</si>
  <si>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</si>
  <si>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</si>
  <si>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</si>
  <si>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</si>
  <si>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</si>
  <si>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</si>
  <si>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</si>
  <si>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</si>
  <si>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</si>
  <si>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</si>
  <si>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</si>
  <si>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</si>
  <si>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</si>
  <si>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</si>
  <si>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</si>
  <si>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</si>
  <si>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</si>
  <si>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</si>
  <si>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</si>
  <si>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</si>
  <si>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</si>
  <si>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</si>
  <si>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</si>
  <si>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</si>
  <si>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</si>
  <si>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</si>
  <si>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</si>
  <si>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</si>
  <si>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</si>
  <si>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</si>
  <si>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</si>
  <si>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</si>
  <si>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</si>
  <si>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</si>
  <si>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</si>
  <si>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</si>
  <si>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</si>
  <si>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</si>
  <si>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</si>
  <si>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</si>
  <si>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</si>
  <si>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</si>
  <si>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</si>
  <si>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</si>
  <si>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</si>
  <si>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</si>
  <si>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</si>
  <si>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</si>
  <si>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</si>
  <si>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</si>
  <si>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</si>
  <si>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</si>
  <si>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</si>
  <si>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</si>
  <si>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</si>
  <si>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</si>
  <si>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</si>
  <si>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</si>
  <si>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</si>
  <si>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</si>
  <si>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</si>
  <si>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</si>
  <si>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</si>
  <si>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</si>
  <si>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</si>
  <si>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</si>
  <si>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</si>
  <si>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</si>
  <si>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</si>
  <si>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</si>
  <si>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</si>
  <si>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</si>
  <si>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</si>
  <si>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</si>
  <si>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</si>
  <si>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</si>
  <si>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</si>
  <si>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</si>
  <si>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</si>
  <si>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</si>
  <si>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</si>
  <si>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</si>
  <si>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</si>
  <si>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</si>
  <si>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</si>
  <si>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</si>
  <si>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</si>
  <si>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</si>
  <si>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</si>
  <si>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</si>
  <si>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</si>
  <si>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</si>
  <si>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</si>
  <si>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</si>
  <si>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</si>
  <si>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</si>
  <si>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</si>
  <si>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</si>
  <si>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</si>
  <si>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</si>
  <si>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</si>
  <si>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</si>
  <si>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</si>
  <si>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</si>
  <si>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</si>
  <si>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</si>
  <si>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</si>
  <si>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</si>
  <si>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</si>
  <si>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</si>
  <si>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</si>
  <si>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</si>
  <si>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</si>
  <si>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</si>
  <si>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</si>
  <si>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</si>
  <si>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</si>
  <si>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</si>
  <si>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</si>
  <si>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</si>
  <si>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</si>
  <si>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</si>
  <si>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</si>
  <si>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</si>
  <si>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</si>
  <si>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</si>
  <si>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</si>
  <si>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</si>
  <si>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</si>
  <si>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</si>
  <si>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</si>
  <si>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</si>
  <si>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</si>
  <si>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</si>
  <si>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</si>
  <si>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</si>
  <si>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</si>
  <si>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</si>
  <si>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</si>
  <si>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</si>
  <si>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</si>
  <si>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</si>
  <si>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</si>
  <si>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</si>
  <si>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</si>
  <si>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</si>
  <si>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</si>
  <si>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</si>
  <si>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</si>
  <si>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</si>
  <si>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</si>
  <si>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</si>
  <si>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</si>
  <si>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</si>
  <si>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</si>
  <si>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</si>
  <si>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</si>
  <si>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</si>
  <si>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</si>
  <si>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</si>
  <si>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</si>
  <si>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</si>
  <si>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</si>
  <si>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</si>
  <si>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</si>
  <si>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</si>
  <si>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</si>
  <si>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</si>
  <si>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</si>
  <si>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</si>
  <si>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</si>
  <si>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</si>
  <si>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</si>
  <si>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</si>
  <si>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</si>
  <si>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</si>
  <si>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</si>
  <si>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</si>
  <si>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</si>
  <si>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</si>
  <si>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</si>
  <si>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</si>
  <si>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</si>
  <si>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</si>
  <si>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</si>
  <si>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</si>
  <si>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</si>
  <si>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</si>
  <si>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</si>
  <si>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</si>
  <si>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</si>
  <si>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</si>
  <si>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</si>
  <si>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</si>
  <si>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</si>
  <si>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</si>
  <si>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</si>
  <si>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</si>
  <si>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</si>
  <si>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</si>
  <si>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</si>
  <si>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</si>
  <si>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</si>
  <si>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</si>
  <si>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</si>
  <si>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</si>
  <si>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</si>
  <si>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</si>
  <si>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</si>
  <si>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</si>
  <si>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</si>
  <si>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</si>
  <si>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</si>
  <si>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</si>
  <si>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</si>
  <si>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</si>
  <si>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</si>
  <si>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</si>
  <si>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</si>
  <si>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</si>
  <si>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</si>
  <si>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</si>
  <si>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</si>
  <si>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</si>
  <si>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</si>
  <si>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</si>
  <si>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</si>
  <si>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</si>
  <si>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</si>
  <si>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</si>
  <si>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</si>
  <si>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</si>
  <si>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</si>
  <si>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</si>
  <si>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</si>
  <si>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</si>
  <si>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</si>
  <si>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</si>
  <si>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</si>
  <si>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</si>
  <si>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</si>
  <si>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</si>
  <si>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</si>
  <si>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</si>
  <si>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</si>
  <si>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</si>
  <si>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</si>
  <si>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</si>
  <si>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</si>
  <si>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</si>
  <si>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</si>
  <si>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</si>
  <si>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</si>
  <si>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</si>
  <si>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</si>
  <si>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</si>
  <si>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</si>
  <si>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</si>
  <si>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</si>
  <si>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</si>
  <si>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</si>
  <si>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</si>
  <si>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</si>
  <si>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</si>
  <si>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</si>
  <si>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</si>
  <si>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</si>
  <si>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</si>
  <si>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</si>
  <si>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</si>
  <si>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</si>
  <si>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</si>
  <si>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</si>
  <si>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</si>
  <si>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</si>
  <si>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</si>
  <si>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</si>
  <si>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</si>
  <si>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</si>
  <si>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</si>
  <si>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</si>
  <si>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</si>
  <si>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</si>
  <si>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</si>
  <si>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</si>
  <si>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</si>
  <si>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</si>
  <si>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</si>
  <si>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</si>
  <si>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</si>
  <si>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</si>
  <si>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</si>
  <si>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</si>
  <si>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</si>
  <si>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</si>
  <si>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</si>
  <si>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</si>
  <si>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</si>
  <si>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</si>
  <si>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</si>
  <si>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</si>
  <si>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</si>
  <si>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</si>
  <si>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</si>
  <si>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</si>
  <si>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</si>
  <si>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</si>
  <si>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</si>
  <si>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</si>
  <si>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</si>
  <si>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</si>
  <si>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</si>
  <si>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</si>
  <si>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</si>
  <si>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</si>
  <si>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</si>
  <si>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</si>
  <si>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</si>
  <si>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</si>
  <si>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</si>
  <si>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</si>
  <si>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</si>
  <si>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</si>
  <si>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</si>
  <si>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</si>
  <si>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</si>
  <si>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</si>
  <si>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</si>
  <si>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</si>
  <si>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</si>
  <si>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</si>
  <si>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</si>
  <si>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</si>
  <si>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</si>
  <si>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</si>
  <si>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</si>
  <si>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</si>
  <si>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</si>
  <si>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</si>
  <si>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</si>
  <si>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</si>
  <si>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</si>
  <si>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</si>
  <si>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</si>
  <si>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</si>
  <si>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</si>
  <si>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</si>
  <si>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</si>
  <si>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</si>
  <si>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</si>
  <si>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</si>
  <si>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</si>
  <si>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</si>
  <si>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</si>
  <si>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</si>
  <si>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</si>
  <si>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</si>
  <si>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</si>
  <si>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</si>
  <si>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</si>
  <si>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</si>
  <si>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</si>
  <si>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</si>
  <si>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</si>
  <si>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</si>
  <si>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</si>
  <si>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</si>
  <si>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</si>
  <si>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</si>
  <si>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</si>
  <si>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</si>
  <si>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</si>
  <si>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</si>
  <si>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</si>
  <si>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</si>
  <si>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</si>
  <si>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</si>
  <si>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</si>
  <si>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</si>
  <si>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</si>
  <si>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</si>
  <si>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</si>
  <si>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</si>
  <si>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</si>
  <si>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</si>
  <si>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</si>
  <si>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</si>
  <si>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</si>
  <si>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</si>
  <si>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</si>
  <si>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</si>
  <si>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</si>
  <si>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</si>
  <si>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</si>
  <si>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</si>
  <si>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</si>
  <si>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</si>
  <si>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</si>
  <si>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</si>
  <si>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</si>
  <si>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</si>
  <si>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</si>
  <si>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</si>
  <si>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</si>
  <si>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</si>
  <si>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</si>
  <si>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</si>
  <si>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</si>
  <si>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</si>
  <si>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</si>
  <si>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</si>
  <si>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</si>
  <si>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</si>
  <si>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</si>
  <si>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</si>
  <si>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</si>
  <si>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</si>
  <si>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</si>
  <si>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</si>
  <si>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</si>
  <si>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</si>
  <si>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</si>
  <si>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</si>
  <si>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</si>
  <si>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</si>
  <si>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</si>
  <si>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</si>
  <si>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</si>
  <si>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</si>
  <si>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</si>
  <si>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</si>
  <si>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</si>
  <si>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</si>
  <si>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</si>
  <si>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</si>
  <si>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</si>
  <si>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</si>
  <si>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</si>
  <si>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</si>
  <si>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</si>
  <si>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</si>
  <si>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</si>
  <si>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</si>
  <si>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</si>
  <si>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</si>
  <si>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</si>
  <si>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</si>
  <si>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</si>
  <si>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</si>
  <si>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</si>
  <si>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</si>
  <si>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</si>
  <si>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</si>
  <si>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</si>
  <si>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</si>
  <si>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</si>
  <si>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</si>
  <si>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</si>
  <si>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</si>
  <si>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</si>
  <si>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</si>
  <si>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</si>
  <si>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</si>
  <si>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</si>
  <si>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</si>
  <si>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</si>
  <si>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</si>
  <si>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</si>
  <si>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</si>
  <si>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</si>
  <si>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</si>
  <si>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</si>
  <si>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</si>
  <si>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</si>
  <si>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</si>
  <si>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</si>
  <si>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</si>
  <si>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</si>
  <si>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</si>
  <si>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</si>
  <si>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</si>
  <si>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</si>
  <si>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</si>
  <si>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</si>
  <si>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</si>
  <si>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</si>
  <si>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</si>
  <si>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</si>
  <si>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</si>
  <si>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</si>
  <si>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</si>
  <si>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</si>
  <si>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</si>
  <si>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</si>
  <si>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</si>
  <si>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</si>
  <si>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</si>
  <si>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</si>
  <si>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</si>
  <si>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</si>
  <si>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</si>
  <si>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</si>
  <si>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</si>
  <si>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</si>
  <si>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</si>
  <si>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</si>
  <si>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</si>
  <si>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</si>
  <si>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</si>
  <si>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</si>
  <si>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</si>
  <si>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</si>
  <si>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</si>
  <si>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</si>
  <si>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</si>
  <si>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</si>
  <si>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</si>
  <si>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</si>
  <si>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</si>
  <si>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</si>
  <si>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</si>
  <si>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</si>
  <si>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</si>
  <si>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</si>
  <si>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</si>
  <si>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</si>
  <si>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</si>
  <si>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</si>
  <si>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</si>
  <si>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</si>
  <si>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</si>
  <si>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</si>
  <si>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</si>
  <si>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</si>
  <si>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</si>
  <si>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</si>
  <si>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</si>
  <si>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</si>
  <si>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</si>
  <si>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</si>
  <si>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</si>
  <si>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</si>
  <si>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</si>
  <si>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</si>
  <si>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</si>
  <si>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</si>
  <si>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</si>
  <si>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</si>
  <si>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</si>
  <si>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</si>
  <si>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</si>
  <si>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</si>
  <si>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</si>
  <si>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</si>
  <si>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</si>
  <si>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</si>
  <si>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</si>
  <si>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</si>
  <si>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</si>
  <si>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</si>
  <si>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</si>
  <si>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</si>
  <si>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</si>
  <si>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</si>
  <si>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</si>
  <si>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</si>
  <si>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</si>
  <si>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</si>
  <si>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</si>
  <si>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</si>
  <si>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</si>
  <si>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</si>
  <si>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</si>
  <si>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</si>
  <si>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</si>
  <si>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</si>
  <si>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</si>
  <si>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</si>
  <si>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</si>
  <si>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</si>
  <si>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</si>
  <si>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</si>
  <si>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</si>
  <si>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</si>
  <si>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</si>
  <si>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</si>
  <si>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</si>
  <si>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</si>
  <si>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</si>
  <si>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</si>
  <si>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</si>
  <si>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</si>
  <si>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</si>
  <si>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</si>
  <si>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</si>
  <si>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</si>
  <si>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</si>
  <si>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</si>
  <si>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</si>
  <si>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</si>
  <si>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</si>
  <si>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</si>
  <si>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</si>
  <si>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</si>
  <si>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</si>
  <si>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</si>
  <si>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</si>
  <si>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</si>
  <si>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</si>
  <si>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</si>
  <si>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</si>
  <si>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</si>
  <si>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</si>
  <si>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</si>
  <si>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</si>
  <si>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</si>
  <si>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</si>
  <si>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</si>
  <si>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</si>
  <si>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</si>
  <si>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</si>
  <si>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</si>
  <si>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</si>
  <si>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</si>
  <si>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</si>
  <si>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</si>
  <si>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</si>
  <si>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</si>
  <si>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</si>
  <si>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</si>
  <si>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</si>
  <si>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</si>
  <si>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</si>
  <si>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</si>
  <si>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</si>
  <si>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</si>
  <si>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</si>
  <si>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</si>
  <si>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</si>
  <si>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</si>
  <si>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</si>
  <si>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</si>
  <si>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</si>
  <si>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</si>
  <si>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</si>
  <si>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</si>
  <si>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</si>
  <si>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</si>
  <si>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</si>
  <si>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</si>
  <si>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</si>
  <si>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</si>
  <si>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</si>
  <si>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</si>
  <si>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</si>
  <si>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</si>
  <si>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</si>
  <si>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</si>
  <si>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</si>
  <si>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</si>
  <si>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</si>
  <si>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</si>
  <si>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</si>
  <si>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</si>
  <si>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</si>
  <si>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</si>
  <si>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</si>
  <si>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</si>
  <si>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</si>
  <si>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</si>
  <si>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</si>
  <si>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</si>
  <si>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</si>
  <si>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</si>
  <si>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</si>
  <si>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</si>
  <si>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</si>
  <si>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</si>
  <si>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</si>
  <si>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</si>
  <si>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</si>
  <si>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</si>
  <si>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</si>
  <si>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</si>
  <si>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</si>
  <si>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</si>
  <si>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</si>
  <si>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</si>
  <si>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</si>
  <si>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</si>
  <si>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</si>
  <si>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</si>
  <si>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</si>
  <si>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</si>
  <si>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</si>
  <si>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</si>
  <si>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</si>
  <si>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</si>
  <si>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</si>
  <si>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</si>
  <si>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</si>
  <si>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</si>
  <si>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</si>
  <si>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</si>
  <si>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</si>
  <si>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</si>
  <si>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</si>
  <si>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</si>
  <si>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</si>
  <si>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</si>
  <si>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</si>
  <si>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</si>
  <si>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</si>
  <si>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</si>
  <si>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</si>
  <si>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</si>
  <si>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</si>
  <si>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</si>
  <si>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</si>
  <si>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</si>
  <si>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</si>
  <si>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</si>
  <si>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</si>
  <si>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</si>
  <si>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</si>
  <si>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</si>
  <si>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</si>
  <si>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</si>
  <si>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</si>
  <si>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</si>
  <si>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</si>
  <si>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</si>
  <si>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</si>
  <si>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</si>
  <si>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</si>
  <si>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</si>
  <si>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</si>
  <si>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</si>
  <si>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</si>
  <si>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</si>
  <si>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</si>
  <si>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</si>
  <si>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</si>
  <si>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</si>
  <si>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</si>
  <si>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</si>
  <si>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</si>
  <si>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</si>
  <si>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</si>
  <si>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</si>
  <si>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</si>
  <si>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</si>
  <si>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</si>
  <si>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</si>
  <si>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</si>
  <si>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</si>
  <si>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</si>
  <si>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</si>
  <si>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</si>
  <si>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</si>
  <si>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</si>
  <si>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</si>
  <si>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</si>
  <si>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</si>
  <si>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</si>
  <si>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</si>
  <si>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</si>
  <si>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</si>
  <si>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</si>
  <si>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</si>
  <si>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</si>
  <si>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</si>
  <si>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</si>
  <si>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</si>
  <si>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</si>
  <si>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</si>
  <si>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</si>
  <si>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</si>
  <si>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</si>
  <si>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</si>
  <si>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</si>
  <si>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</si>
  <si>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</si>
  <si>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</si>
  <si>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</si>
  <si>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</si>
  <si>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</si>
  <si>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</si>
  <si>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</si>
  <si>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</si>
  <si>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</si>
  <si>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</si>
  <si>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</si>
  <si>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</si>
  <si>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</si>
  <si>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</si>
  <si>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</si>
  <si>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</si>
  <si>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</si>
  <si>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</si>
  <si>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</si>
  <si>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</si>
  <si>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</si>
  <si>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</si>
  <si>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</si>
  <si>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</si>
  <si>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</si>
  <si>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</si>
  <si>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</si>
  <si>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</si>
  <si>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</si>
  <si>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</si>
  <si>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</si>
  <si>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</si>
  <si>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</si>
  <si>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</si>
  <si>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</si>
  <si>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</si>
  <si>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</si>
  <si>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</si>
  <si>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</si>
  <si>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</si>
  <si>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</si>
  <si>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</si>
  <si>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</si>
  <si>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</si>
  <si>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</si>
  <si>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</si>
  <si>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</si>
  <si>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</si>
  <si>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</si>
  <si>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</si>
  <si>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</si>
  <si>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</si>
  <si>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</si>
  <si>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</si>
  <si>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</si>
  <si>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</si>
  <si>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</si>
  <si>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</si>
  <si>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</si>
  <si>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</si>
  <si>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</si>
  <si>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</si>
  <si>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</si>
  <si>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</si>
  <si>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</si>
  <si>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</si>
  <si>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</si>
  <si>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</si>
  <si>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</si>
  <si>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</si>
  <si>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</si>
  <si>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</si>
  <si>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</si>
  <si>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</si>
  <si>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</si>
  <si>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</si>
  <si>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</si>
  <si>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</si>
  <si>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</si>
  <si>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</si>
  <si>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</si>
  <si>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</si>
  <si>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</si>
  <si>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</si>
  <si>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</si>
  <si>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</si>
  <si>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</si>
  <si>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</si>
  <si>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</si>
  <si>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</si>
  <si>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</si>
  <si>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</si>
  <si>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</si>
  <si>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</si>
  <si>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</si>
  <si>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</si>
  <si>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</si>
  <si>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</si>
  <si>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</si>
  <si>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</si>
  <si>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</si>
  <si>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</si>
  <si>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</si>
  <si>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</si>
  <si>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</si>
  <si>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</si>
  <si>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</si>
  <si>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</si>
  <si>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</si>
  <si>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</si>
  <si>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</si>
  <si>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</si>
  <si>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</si>
  <si>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</si>
  <si>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</si>
  <si>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</si>
  <si>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</si>
  <si>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</si>
  <si>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</si>
  <si>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</si>
  <si>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</si>
  <si>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</si>
  <si>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</si>
  <si>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</si>
  <si>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</si>
  <si>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</si>
  <si>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</si>
  <si>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</si>
  <si>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</si>
  <si>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</si>
  <si>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</si>
  <si>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</si>
  <si>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</si>
  <si>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</si>
  <si>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</si>
  <si>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</si>
  <si>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</si>
  <si>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</si>
  <si>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</si>
  <si>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</si>
  <si>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</si>
  <si>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</si>
  <si>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</si>
  <si>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</si>
  <si>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</si>
  <si>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</si>
  <si>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</si>
  <si>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</si>
  <si>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</si>
  <si>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</si>
  <si>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</si>
  <si>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</si>
  <si>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</si>
  <si>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</si>
  <si>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</si>
  <si>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</si>
  <si>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</si>
  <si>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</si>
  <si>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</si>
  <si>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</si>
  <si>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</si>
  <si>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</si>
  <si>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</si>
  <si>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</si>
  <si>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</si>
  <si>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</si>
  <si>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</si>
  <si>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</si>
  <si>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</si>
  <si>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</si>
  <si>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</si>
  <si>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</si>
  <si>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</si>
  <si>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</si>
  <si>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</si>
  <si>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</si>
  <si>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</si>
  <si>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</si>
  <si>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</si>
  <si>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</si>
  <si>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</si>
  <si>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</si>
  <si>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</si>
  <si>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</si>
  <si>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</si>
  <si>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</si>
  <si>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</si>
  <si>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</si>
  <si>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</si>
  <si>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</si>
  <si>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</si>
  <si>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</si>
  <si>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</si>
  <si>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</si>
  <si>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</si>
  <si>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</si>
  <si>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</si>
  <si>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</si>
  <si>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</si>
  <si>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</si>
  <si>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</si>
  <si>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</si>
  <si>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</si>
  <si>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</si>
  <si>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</si>
  <si>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</si>
  <si>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</si>
  <si>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</si>
  <si>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</si>
  <si>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</si>
  <si>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</si>
  <si>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</si>
  <si>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</si>
  <si>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</si>
  <si>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</si>
  <si>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</si>
  <si>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</si>
  <si>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</si>
  <si>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</si>
  <si>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</si>
  <si>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</si>
  <si>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</si>
  <si>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</si>
  <si>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</si>
  <si>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</si>
  <si>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</si>
  <si>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</si>
  <si>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</si>
  <si>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</si>
  <si>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</si>
  <si>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</si>
  <si>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</si>
  <si>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</si>
  <si>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</si>
  <si>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</si>
  <si>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</si>
  <si>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</si>
  <si>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</si>
  <si>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</si>
  <si>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</si>
  <si>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</si>
  <si>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</si>
  <si>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</si>
  <si>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</si>
  <si>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</si>
  <si>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</si>
  <si>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</si>
  <si>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</si>
  <si>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</si>
  <si>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</si>
  <si>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</si>
  <si>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</si>
  <si>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</si>
  <si>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</si>
  <si>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</si>
  <si>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</si>
  <si>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</si>
  <si>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</si>
  <si>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</si>
  <si>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</si>
  <si>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</si>
  <si>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</si>
  <si>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</si>
  <si>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</si>
  <si>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</si>
  <si>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</si>
  <si>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</si>
  <si>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</si>
  <si>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</si>
  <si>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</si>
  <si>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</si>
  <si>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</si>
  <si>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</si>
  <si>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</si>
  <si>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</si>
  <si>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</si>
  <si>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</si>
  <si>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</si>
  <si>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</si>
  <si>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</si>
  <si>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</si>
  <si>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</si>
  <si>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</si>
  <si>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</si>
  <si>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</si>
  <si>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</si>
  <si>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</si>
  <si>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</si>
  <si>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</si>
  <si>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</si>
  <si>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</si>
  <si>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</si>
  <si>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</si>
  <si>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</si>
  <si>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</si>
  <si>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</si>
  <si>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</si>
  <si>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</si>
  <si>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</si>
  <si>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</si>
  <si>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</si>
  <si>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</si>
  <si>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</si>
  <si>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</si>
  <si>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</si>
  <si>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</si>
  <si>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</si>
  <si>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</si>
  <si>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</si>
  <si>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</si>
  <si>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</si>
  <si>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</si>
  <si>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</si>
  <si>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</si>
  <si>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</si>
  <si>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</si>
  <si>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</si>
  <si>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</si>
  <si>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</si>
  <si>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</si>
  <si>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</si>
  <si>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</si>
  <si>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</si>
  <si>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</si>
  <si>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</si>
  <si>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</si>
  <si>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</si>
  <si>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</si>
  <si>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</si>
  <si>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</si>
  <si>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</si>
  <si>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</si>
  <si>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</si>
  <si>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</si>
  <si>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</si>
  <si>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</si>
  <si>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</si>
  <si>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</si>
  <si>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</si>
  <si>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</si>
  <si>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</si>
  <si>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</si>
  <si>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</si>
  <si>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</si>
  <si>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</si>
  <si>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</si>
  <si>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</si>
  <si>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</si>
  <si>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</si>
  <si>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</si>
  <si>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</si>
  <si>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</si>
  <si>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</si>
  <si>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</si>
  <si>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</si>
  <si>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</si>
  <si>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</si>
  <si>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</si>
  <si>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</si>
  <si>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</si>
  <si>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</si>
  <si>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</si>
  <si>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</si>
  <si>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</si>
  <si>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</si>
  <si>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</si>
  <si>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</si>
  <si>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</si>
  <si>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</si>
  <si>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</si>
  <si>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</si>
  <si>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</si>
  <si>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</si>
  <si>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</si>
  <si>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</si>
  <si>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</si>
  <si>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</si>
  <si>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</si>
  <si>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</si>
  <si>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</si>
  <si>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</si>
  <si>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</si>
  <si>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</si>
  <si>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</si>
  <si>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</si>
  <si>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</si>
  <si>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</si>
  <si>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</si>
  <si>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</si>
  <si>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</si>
  <si>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</si>
  <si>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</si>
  <si>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</si>
  <si>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</si>
  <si>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</si>
  <si>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</si>
  <si>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</si>
  <si>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</si>
  <si>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</si>
  <si>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</si>
  <si>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</si>
  <si>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</si>
  <si>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</si>
  <si>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</si>
  <si>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</si>
  <si>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</si>
  <si>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</si>
  <si>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</si>
  <si>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</si>
  <si>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</si>
  <si>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</si>
  <si>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</si>
  <si>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</si>
  <si>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</si>
  <si>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</si>
  <si>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</si>
  <si>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</si>
  <si>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</si>
  <si>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</si>
  <si>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</si>
  <si>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</si>
  <si>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</si>
  <si>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</si>
  <si>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</si>
  <si>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</si>
  <si>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</si>
  <si>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</si>
  <si>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</si>
  <si>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</si>
  <si>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</si>
  <si>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</si>
  <si>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</si>
  <si>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</si>
  <si>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</si>
  <si>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</si>
  <si>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</si>
  <si>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</si>
  <si>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</si>
  <si>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</si>
  <si>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</si>
  <si>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</si>
  <si>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</si>
  <si>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</si>
  <si>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</si>
  <si>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</si>
  <si>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</si>
  <si>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</si>
  <si>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</si>
  <si>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</si>
  <si>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</si>
  <si>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</si>
  <si>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</si>
  <si>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</si>
  <si>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</si>
  <si>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</si>
  <si>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</si>
  <si>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</si>
  <si>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</si>
  <si>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</si>
  <si>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</si>
  <si>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</si>
  <si>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</si>
  <si>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</si>
  <si>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</si>
  <si>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</si>
  <si>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</si>
  <si>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</si>
  <si>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</si>
  <si>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</si>
  <si>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</si>
  <si>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</si>
  <si>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</si>
  <si>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</si>
  <si>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</si>
  <si>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</si>
  <si>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</si>
  <si>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</si>
  <si>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</si>
  <si>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</si>
  <si>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</si>
  <si>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</si>
  <si>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</si>
  <si>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</si>
  <si>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</si>
  <si>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</si>
  <si>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</si>
  <si>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</si>
  <si>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</si>
  <si>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</si>
  <si>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</si>
  <si>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</si>
  <si>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</si>
  <si>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</si>
  <si>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</si>
  <si>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</si>
  <si>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</si>
  <si>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</si>
  <si>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</si>
  <si>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</si>
  <si>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</si>
  <si>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</si>
  <si>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</si>
  <si>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</si>
  <si>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</si>
  <si>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</si>
  <si>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</si>
  <si>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</si>
  <si>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</si>
  <si>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</si>
  <si>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</si>
  <si>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</si>
  <si>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</si>
  <si>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</si>
  <si>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</si>
  <si>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</si>
  <si>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</si>
  <si>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</si>
  <si>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</si>
  <si>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</si>
  <si>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</si>
  <si>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</si>
  <si>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</si>
  <si>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</si>
  <si>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</si>
  <si>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</si>
  <si>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</si>
  <si>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</si>
  <si>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</si>
  <si>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</si>
  <si>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</si>
  <si>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</si>
  <si>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</si>
  <si>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</si>
  <si>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</si>
  <si>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</si>
  <si>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</si>
  <si>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</si>
  <si>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</si>
  <si>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</si>
  <si>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</si>
  <si>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</si>
  <si>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</si>
  <si>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</si>
  <si>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</si>
  <si>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</si>
  <si>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</si>
  <si>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</si>
  <si>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</si>
  <si>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</si>
  <si>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</si>
  <si>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</si>
  <si>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</si>
  <si>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</si>
  <si>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</si>
  <si>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</si>
  <si>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</si>
  <si>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</si>
  <si>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</si>
  <si>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</si>
  <si>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</si>
  <si>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</si>
  <si>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</si>
  <si>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</si>
  <si>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</si>
  <si>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</si>
  <si>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</si>
  <si>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</si>
  <si>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</si>
  <si>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</si>
  <si>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</si>
  <si>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</si>
  <si>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</si>
  <si>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</si>
  <si>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</si>
  <si>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</si>
  <si>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</si>
  <si>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</si>
  <si>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</si>
  <si>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</si>
  <si>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</si>
  <si>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</si>
  <si>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</si>
  <si>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</si>
  <si>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</si>
  <si>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</si>
  <si>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</si>
  <si>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</si>
  <si>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</si>
  <si>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</si>
  <si>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</si>
  <si>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</si>
  <si>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</si>
  <si>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</si>
  <si>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</si>
  <si>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</si>
  <si>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</si>
  <si>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</si>
  <si>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</si>
  <si>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</si>
  <si>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</si>
  <si>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</si>
  <si>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</si>
  <si>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</si>
  <si>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</si>
  <si>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</si>
  <si>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</si>
  <si>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</si>
  <si>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</si>
  <si>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</si>
  <si>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</si>
  <si>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</si>
  <si>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</si>
  <si>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</si>
  <si>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</si>
  <si>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</si>
  <si>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</si>
  <si>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</si>
  <si>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</si>
  <si>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</si>
  <si>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</si>
  <si>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</si>
  <si>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</si>
  <si>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</si>
  <si>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</si>
  <si>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</si>
  <si>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</si>
  <si>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</si>
  <si>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</si>
  <si>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</si>
  <si>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</si>
  <si>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</si>
  <si>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</si>
  <si>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</si>
  <si>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</si>
  <si>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</si>
  <si>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</si>
  <si>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</si>
  <si>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</si>
  <si>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</si>
  <si>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</si>
  <si>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</si>
  <si>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</si>
  <si>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</si>
  <si>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</si>
  <si>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</si>
  <si>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</si>
  <si>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</si>
  <si>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</si>
  <si>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</si>
  <si>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</si>
  <si>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</si>
  <si>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</si>
  <si>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</si>
  <si>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</si>
  <si>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</si>
  <si>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</si>
  <si>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</si>
  <si>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</si>
  <si>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</si>
  <si>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</si>
  <si>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</si>
  <si>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</si>
  <si>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</si>
  <si>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</si>
  <si>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</si>
  <si>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</si>
  <si>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</si>
  <si>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</si>
  <si>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</si>
  <si>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</si>
  <si>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</si>
  <si>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</si>
  <si>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</si>
  <si>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</si>
  <si>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</si>
  <si>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</si>
  <si>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</si>
  <si>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</si>
  <si>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</si>
  <si>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</si>
  <si>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</si>
  <si>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</si>
  <si>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</si>
  <si>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</si>
  <si>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</si>
  <si>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</si>
  <si>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</si>
  <si>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</si>
  <si>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</si>
  <si>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</si>
  <si>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</si>
  <si>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</si>
  <si>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</si>
  <si>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</si>
  <si>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</si>
  <si>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</si>
  <si>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</si>
  <si>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</si>
  <si>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</si>
  <si>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</si>
  <si>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</si>
  <si>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</si>
  <si>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</si>
  <si>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</si>
  <si>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</si>
  <si>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</si>
  <si>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</si>
  <si>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</si>
  <si>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</si>
  <si>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</si>
  <si>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</si>
  <si>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</si>
  <si>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</si>
  <si>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</si>
  <si>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</si>
  <si>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</si>
  <si>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</si>
  <si>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</si>
  <si>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</si>
  <si>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</si>
  <si>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</si>
  <si>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</si>
  <si>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</si>
  <si>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</si>
  <si>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</si>
  <si>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</si>
  <si>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</si>
  <si>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</si>
  <si>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</si>
  <si>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</si>
  <si>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</si>
  <si>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</si>
  <si>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</si>
  <si>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</si>
  <si>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</si>
  <si>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</si>
  <si>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</si>
  <si>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</si>
  <si>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</si>
  <si>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</si>
  <si>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</si>
  <si>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</si>
  <si>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</si>
  <si>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</si>
  <si>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</si>
  <si>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</si>
  <si>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</si>
  <si>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</si>
  <si>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</si>
  <si>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</si>
  <si>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</si>
  <si>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</si>
  <si>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</si>
  <si>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</si>
  <si>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</si>
  <si>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</si>
  <si>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</si>
  <si>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</si>
  <si>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</si>
  <si>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</si>
  <si>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</si>
  <si>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</si>
  <si>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</si>
  <si>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</si>
  <si>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</si>
  <si>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</si>
  <si>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</si>
  <si>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</si>
  <si>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</si>
  <si>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</si>
  <si>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</si>
  <si>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</si>
  <si>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</si>
  <si>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</si>
  <si>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</si>
  <si>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</si>
  <si>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</si>
  <si>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</si>
  <si>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</si>
  <si>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</si>
  <si>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</si>
  <si>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</si>
  <si>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</si>
  <si>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</si>
  <si>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</si>
  <si>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</si>
  <si>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</si>
  <si>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</si>
  <si>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</si>
  <si>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</si>
  <si>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</si>
  <si>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</si>
  <si>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</si>
  <si>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</si>
  <si>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</si>
  <si>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</si>
  <si>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</si>
  <si>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</si>
  <si>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</si>
  <si>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</si>
  <si>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</si>
  <si>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</si>
  <si>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</si>
  <si>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</si>
  <si>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</si>
  <si>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</si>
  <si>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</si>
  <si>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</si>
  <si>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</si>
  <si>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</si>
  <si>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</si>
  <si>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</si>
  <si>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</si>
  <si>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</si>
  <si>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</si>
  <si>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</si>
  <si>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</si>
  <si>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</si>
  <si>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</si>
  <si>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</si>
  <si>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</si>
  <si>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</si>
  <si>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</si>
  <si>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</si>
  <si>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</si>
  <si>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</si>
  <si>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</si>
  <si>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</si>
  <si>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</si>
  <si>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</si>
  <si>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</si>
  <si>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</si>
  <si>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</si>
  <si>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</si>
  <si>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</si>
  <si>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</si>
  <si>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</si>
  <si>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</si>
  <si>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</si>
  <si>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</si>
  <si>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</si>
  <si>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</si>
  <si>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</si>
  <si>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</si>
  <si>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</si>
  <si>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</si>
  <si>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</si>
  <si>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</si>
  <si>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</si>
  <si>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</si>
  <si>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</si>
  <si>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</si>
  <si>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</si>
  <si>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</si>
  <si>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</si>
  <si>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</si>
  <si>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</si>
  <si>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</si>
  <si>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</si>
  <si>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</si>
  <si>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</si>
  <si>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</si>
  <si>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</si>
  <si>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</si>
  <si>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</si>
  <si>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</si>
  <si>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</si>
  <si>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</si>
  <si>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</si>
  <si>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</si>
  <si>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</si>
  <si>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</si>
  <si>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</si>
  <si>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</si>
  <si>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</si>
  <si>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</si>
  <si>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</si>
  <si>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</si>
  <si>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</si>
  <si>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</si>
  <si>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</si>
  <si>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</si>
  <si>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</si>
  <si>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</si>
  <si>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</si>
  <si>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</si>
  <si>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</si>
  <si>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</si>
  <si>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</si>
  <si>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</si>
  <si>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</si>
  <si>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</si>
  <si>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</si>
  <si>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</si>
  <si>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</si>
  <si>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</si>
  <si>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</si>
  <si>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</si>
  <si>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</si>
  <si>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</si>
  <si>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</si>
  <si>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</si>
  <si>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</si>
  <si>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</si>
  <si>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</si>
  <si>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</si>
  <si>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</si>
  <si>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</si>
  <si>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</si>
  <si>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</si>
  <si>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</si>
  <si>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</si>
  <si>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</si>
  <si>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</si>
  <si>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</si>
  <si>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</si>
  <si>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</si>
  <si>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</si>
  <si>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</si>
  <si>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</si>
  <si>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</si>
  <si>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</si>
  <si>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</si>
  <si>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</si>
  <si>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</si>
  <si>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</si>
  <si>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</si>
  <si>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</si>
  <si>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</si>
  <si>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</si>
  <si>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</si>
  <si>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</si>
  <si>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</si>
  <si>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</si>
  <si>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</si>
  <si>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</si>
  <si>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</si>
  <si>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</si>
  <si>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</si>
  <si>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</si>
  <si>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</si>
  <si>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</si>
  <si>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</si>
  <si>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</si>
  <si>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</si>
  <si>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</si>
  <si>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</si>
  <si>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</si>
  <si>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</si>
  <si>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</si>
  <si>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</si>
  <si>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</si>
  <si>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</si>
  <si>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</si>
  <si>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</si>
  <si>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</si>
  <si>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</si>
  <si>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</si>
  <si>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</si>
  <si>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</si>
  <si>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</si>
  <si>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</si>
  <si>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</si>
  <si>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</si>
  <si>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</si>
  <si>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</si>
  <si>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</si>
  <si>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</si>
  <si>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</si>
  <si>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</si>
  <si>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</si>
  <si>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</si>
  <si>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</si>
  <si>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</si>
  <si>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</si>
  <si>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</si>
  <si>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</si>
  <si>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</si>
  <si>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</si>
  <si>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</si>
  <si>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</si>
  <si>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</si>
  <si>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</si>
  <si>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</si>
  <si>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</si>
  <si>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</si>
  <si>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</si>
  <si>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</si>
  <si>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</si>
  <si>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</si>
  <si>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</si>
  <si>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</si>
  <si>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</si>
  <si>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</si>
  <si>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</si>
  <si>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</si>
  <si>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</si>
  <si>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</si>
  <si>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</si>
  <si>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</si>
  <si>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</si>
  <si>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</si>
  <si>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</si>
  <si>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</si>
  <si>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</si>
  <si>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</si>
  <si>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</si>
  <si>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</si>
  <si>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</si>
  <si>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</si>
  <si>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</si>
  <si>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</si>
  <si>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</si>
  <si>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</si>
  <si>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</si>
  <si>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</si>
  <si>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</si>
  <si>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</si>
  <si>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</si>
  <si>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</si>
  <si>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</si>
  <si>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</si>
  <si>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</si>
  <si>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</si>
  <si>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</si>
  <si>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</si>
  <si>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</si>
  <si>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</si>
  <si>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</si>
  <si>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</si>
  <si>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</si>
  <si>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</si>
  <si>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</si>
  <si>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</si>
  <si>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</si>
  <si>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</si>
  <si>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</si>
  <si>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</si>
  <si>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</si>
  <si>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</si>
  <si>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</si>
  <si>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</si>
  <si>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</si>
  <si>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</si>
  <si>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</si>
  <si>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</si>
  <si>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</si>
  <si>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</si>
  <si>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</si>
  <si>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</si>
  <si>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</si>
  <si>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</si>
  <si>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</si>
  <si>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</si>
  <si>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</si>
  <si>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</si>
  <si>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</si>
  <si>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</si>
  <si>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</si>
  <si>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</si>
  <si>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</si>
  <si>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</si>
  <si>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</si>
  <si>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</si>
  <si>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</si>
  <si>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</si>
  <si>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</si>
  <si>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</si>
  <si>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</si>
  <si>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</si>
  <si>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</si>
  <si>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</si>
  <si>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</si>
  <si>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</si>
  <si>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</si>
  <si>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</si>
  <si>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</si>
  <si>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</si>
  <si>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</si>
  <si>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</si>
  <si>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</si>
  <si>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</si>
  <si>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</si>
  <si>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</si>
  <si>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</si>
  <si>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</si>
  <si>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</si>
  <si>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</si>
  <si>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</si>
  <si>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</si>
  <si>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</si>
  <si>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</si>
  <si>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</si>
  <si>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</si>
  <si>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</si>
  <si>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</si>
  <si>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</si>
  <si>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</si>
  <si>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</si>
  <si>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</si>
  <si>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</si>
  <si>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</si>
  <si>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</si>
  <si>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</si>
  <si>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</si>
  <si>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</si>
  <si>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</si>
  <si>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</si>
  <si>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</si>
  <si>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</si>
  <si>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</si>
  <si>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</si>
  <si>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</si>
  <si>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</si>
  <si>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</si>
  <si>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</si>
  <si>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</si>
  <si>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</si>
  <si>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</si>
  <si>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</si>
  <si>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</si>
  <si>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</si>
  <si>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</si>
  <si>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</si>
  <si>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</si>
  <si>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</si>
  <si>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</si>
  <si>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</si>
  <si>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</si>
  <si>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</si>
  <si>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</si>
  <si>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</si>
  <si>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</si>
  <si>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</si>
  <si>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</si>
  <si>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</si>
  <si>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</si>
  <si>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</si>
  <si>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</si>
  <si>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</si>
  <si>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</si>
  <si>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</si>
  <si>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</si>
  <si>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</si>
  <si>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</si>
  <si>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</si>
  <si>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</si>
  <si>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</si>
  <si>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</si>
  <si>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</si>
  <si>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</si>
  <si>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</si>
  <si>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</si>
  <si>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</si>
  <si>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</si>
  <si>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</si>
  <si>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</si>
  <si>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</si>
  <si>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</si>
  <si>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</si>
  <si>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</si>
  <si>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</si>
  <si>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</si>
  <si>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</si>
  <si>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</si>
  <si>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</si>
  <si>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</si>
  <si>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</si>
  <si>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</si>
  <si>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</si>
  <si>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</si>
  <si>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</si>
  <si>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</si>
  <si>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</si>
  <si>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</si>
  <si>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</si>
  <si>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</si>
  <si>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</si>
  <si>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</si>
  <si>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</si>
  <si>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</si>
  <si>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</si>
  <si>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</si>
  <si>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</si>
  <si>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</si>
  <si>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</si>
  <si>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</si>
  <si>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</si>
  <si>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</si>
  <si>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</si>
  <si>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</si>
  <si>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</si>
  <si>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</si>
  <si>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</si>
  <si>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</si>
  <si>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</si>
  <si>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</si>
  <si>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</si>
  <si>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</si>
  <si>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</si>
  <si>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</si>
  <si>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</si>
  <si>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</si>
  <si>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</si>
  <si>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</si>
  <si>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</si>
  <si>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</si>
  <si>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</si>
  <si>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</si>
  <si>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</si>
  <si>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</si>
  <si>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</si>
  <si>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</si>
  <si>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</si>
  <si>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</si>
  <si>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</si>
  <si>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</si>
  <si>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</si>
  <si>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</si>
  <si>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</si>
  <si>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</si>
  <si>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</si>
  <si>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</si>
  <si>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</si>
  <si>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</si>
  <si>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</si>
  <si>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</si>
  <si>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</si>
  <si>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</si>
  <si>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</si>
  <si>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</si>
  <si>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</si>
  <si>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</si>
  <si>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</si>
  <si>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</si>
  <si>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</si>
  <si>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</si>
  <si>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</si>
  <si>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</si>
  <si>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</si>
  <si>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</si>
  <si>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</si>
  <si>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</si>
  <si>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</si>
  <si>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</si>
  <si>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</si>
  <si>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</si>
  <si>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</si>
  <si>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</si>
  <si>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</si>
  <si>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</si>
  <si>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</si>
  <si>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</si>
  <si>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</si>
  <si>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</si>
  <si>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</si>
  <si>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</si>
  <si>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</si>
  <si>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</si>
  <si>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</si>
  <si>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</si>
  <si>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</si>
  <si>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</si>
  <si>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</si>
  <si>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</si>
  <si>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</si>
  <si>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</si>
  <si>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</si>
  <si>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</si>
  <si>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</si>
  <si>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</si>
  <si>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</si>
  <si>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</si>
  <si>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</si>
  <si>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</si>
  <si>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</si>
  <si>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</si>
  <si>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</si>
  <si>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</si>
  <si>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</si>
  <si>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</si>
  <si>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</si>
  <si>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</si>
  <si>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</si>
  <si>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</si>
  <si>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</si>
  <si>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</si>
  <si>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</si>
  <si>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</si>
  <si>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</si>
  <si>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</si>
  <si>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</si>
  <si>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</si>
  <si>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</si>
  <si>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</si>
  <si>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</si>
  <si>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</si>
  <si>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</si>
  <si>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</si>
  <si>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</si>
  <si>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</si>
  <si>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</si>
  <si>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</si>
  <si>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</si>
  <si>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</si>
  <si>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</si>
  <si>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</si>
  <si>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</si>
  <si>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</si>
  <si>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</si>
  <si>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</si>
  <si>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</si>
  <si>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</si>
  <si>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</si>
  <si>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</si>
  <si>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</si>
  <si>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</si>
  <si>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</si>
  <si>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</si>
  <si>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</si>
  <si>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</si>
  <si>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</si>
  <si>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</si>
  <si>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</si>
  <si>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</si>
  <si>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</si>
  <si>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</si>
  <si>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</si>
  <si>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</si>
  <si>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</si>
  <si>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</si>
  <si>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</si>
  <si>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</si>
  <si>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</si>
  <si>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</si>
  <si>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</si>
  <si>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</si>
  <si>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</si>
  <si>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</si>
  <si>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</si>
  <si>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</si>
  <si>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</si>
  <si>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</si>
  <si>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</si>
  <si>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</si>
  <si>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</si>
  <si>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</si>
  <si>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</si>
  <si>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</si>
  <si>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</si>
  <si>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</si>
  <si>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</si>
  <si>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</si>
  <si>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</si>
  <si>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</si>
  <si>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</si>
  <si>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</si>
  <si>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</si>
  <si>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</si>
  <si>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</si>
  <si>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</si>
  <si>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</si>
  <si>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</si>
  <si>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</si>
  <si>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</si>
  <si>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</si>
  <si>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</si>
  <si>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</si>
  <si>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</si>
  <si>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</si>
  <si>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</si>
  <si>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</si>
  <si>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</si>
  <si>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</si>
  <si>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</si>
  <si>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</si>
  <si>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</si>
  <si>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</si>
  <si>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</si>
  <si>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</si>
  <si>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</si>
  <si>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</si>
  <si>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</si>
  <si>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</si>
  <si>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</si>
  <si>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</si>
  <si>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</si>
  <si>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</si>
  <si>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</si>
  <si>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</si>
  <si>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</si>
  <si>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</si>
  <si>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</si>
  <si>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</si>
  <si>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</si>
  <si>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</si>
  <si>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</si>
  <si>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</si>
  <si>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</si>
  <si>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</si>
  <si>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</si>
  <si>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</si>
  <si>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</si>
  <si>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</si>
  <si>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</si>
  <si>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</si>
  <si>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</si>
  <si>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</si>
  <si>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</si>
  <si>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</si>
  <si>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</si>
  <si>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</si>
  <si>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</si>
  <si>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</si>
  <si>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</si>
  <si>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</si>
  <si>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</si>
  <si>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</si>
  <si>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</si>
  <si>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</si>
  <si>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</si>
  <si>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</si>
  <si>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</si>
  <si>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</si>
  <si>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</si>
  <si>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</si>
  <si>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</si>
  <si>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</si>
  <si>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</si>
  <si>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</si>
  <si>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</si>
  <si>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</si>
  <si>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</si>
  <si>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</si>
  <si>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</si>
  <si>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</si>
  <si>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</si>
  <si>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</si>
  <si>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</si>
  <si>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</si>
  <si>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</si>
  <si>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</si>
  <si>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</si>
  <si>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</si>
  <si>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</si>
  <si>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</si>
  <si>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</si>
  <si>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</si>
  <si>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</si>
  <si>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</si>
  <si>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</si>
  <si>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</si>
  <si>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</si>
  <si>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</si>
  <si>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</si>
  <si>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</si>
  <si>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</si>
  <si>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</si>
  <si>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</si>
  <si>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</si>
  <si>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</si>
  <si>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</si>
  <si>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</si>
  <si>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</si>
  <si>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</si>
  <si>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</si>
  <si>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</si>
  <si>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</si>
  <si>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</si>
  <si>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</si>
  <si>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</si>
  <si>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</si>
  <si>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</si>
  <si>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</si>
  <si>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</si>
  <si>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</si>
  <si>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</si>
  <si>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</si>
  <si>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</si>
  <si>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</si>
  <si>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</si>
  <si>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</si>
  <si>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</si>
  <si>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</si>
  <si>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</si>
  <si>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</si>
  <si>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</si>
  <si>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</si>
  <si>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</si>
  <si>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</si>
  <si>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</si>
  <si>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</si>
  <si>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</si>
  <si>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</si>
  <si>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</si>
  <si>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</si>
  <si>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</si>
  <si>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</si>
  <si>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</si>
  <si>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</si>
  <si>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</si>
  <si>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</si>
  <si>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</si>
  <si>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</si>
  <si>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</si>
  <si>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</si>
  <si>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</si>
  <si>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</si>
  <si>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</si>
  <si>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</si>
  <si>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</si>
  <si>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</si>
  <si>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</si>
  <si>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</si>
  <si>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</si>
  <si>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</si>
  <si>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</si>
  <si>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</si>
  <si>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</si>
  <si>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</si>
  <si>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</si>
  <si>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</si>
  <si>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</si>
  <si>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</si>
  <si>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</si>
  <si>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</si>
  <si>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</si>
  <si>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</si>
  <si>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</si>
  <si>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</si>
  <si>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</si>
  <si>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</si>
  <si>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</si>
  <si>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</si>
  <si>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</si>
  <si>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</si>
  <si>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</si>
  <si>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</si>
  <si>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</si>
  <si>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</si>
  <si>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</si>
  <si>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</si>
  <si>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</si>
  <si>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</si>
  <si>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</si>
  <si>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</si>
  <si>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</si>
  <si>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</si>
  <si>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</si>
  <si>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</si>
  <si>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</si>
  <si>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</si>
  <si>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</si>
  <si>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</si>
  <si>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</si>
  <si>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</si>
  <si>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</si>
  <si>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</si>
  <si>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</si>
  <si>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</si>
  <si>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</si>
  <si>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</si>
  <si>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</si>
  <si>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</si>
  <si>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</si>
  <si>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</si>
  <si>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</si>
  <si>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</si>
  <si>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</si>
  <si>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</si>
  <si>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</si>
  <si>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</si>
  <si>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</si>
  <si>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</si>
  <si>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</si>
  <si>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</si>
  <si>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</si>
  <si>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</si>
  <si>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</si>
  <si>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</si>
  <si>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</si>
  <si>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</si>
  <si>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</si>
  <si>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</si>
  <si>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</si>
  <si>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</si>
  <si>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</si>
  <si>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</si>
  <si>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</si>
  <si>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</si>
  <si>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</si>
  <si>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</si>
  <si>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</si>
  <si>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</si>
  <si>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</si>
  <si>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</si>
  <si>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</si>
  <si>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</si>
  <si>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</si>
  <si>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</si>
  <si>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</si>
  <si>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</si>
  <si>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</si>
  <si>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</si>
  <si>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</si>
  <si>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</si>
  <si>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</si>
  <si>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</si>
  <si>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</si>
  <si>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</si>
  <si>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</si>
  <si>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</si>
  <si>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</si>
  <si>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</si>
  <si>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</si>
  <si>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</si>
  <si>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</si>
  <si>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</si>
  <si>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</si>
  <si>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</si>
  <si>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</si>
  <si>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</si>
  <si>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</si>
  <si>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</si>
  <si>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</si>
  <si>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</si>
  <si>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</si>
  <si>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</si>
  <si>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</si>
  <si>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</si>
  <si>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</si>
  <si>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</si>
  <si>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</si>
  <si>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</si>
  <si>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</si>
  <si>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</si>
  <si>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</si>
  <si>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</si>
  <si>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</si>
  <si>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</si>
  <si>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</si>
  <si>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</si>
  <si>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</si>
  <si>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</si>
  <si>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</si>
  <si>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</si>
  <si>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</si>
  <si>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</si>
  <si>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</si>
  <si>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</si>
  <si>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</si>
  <si>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</si>
  <si>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</si>
  <si>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</si>
  <si>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</si>
  <si>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</si>
  <si>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</si>
  <si>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</si>
  <si>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</si>
  <si>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</si>
  <si>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</si>
  <si>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</si>
  <si>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</si>
  <si>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</si>
  <si>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</si>
  <si>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</si>
  <si>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</si>
  <si>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</si>
  <si>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</si>
  <si>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</si>
  <si>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</si>
  <si>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</si>
  <si>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</si>
  <si>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</si>
  <si>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</si>
  <si>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</si>
  <si>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</si>
  <si>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</si>
  <si>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</si>
  <si>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</si>
  <si>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</si>
  <si>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</si>
  <si>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</si>
  <si>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</si>
  <si>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</si>
  <si>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</si>
  <si>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</si>
  <si>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</si>
  <si>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</si>
  <si>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</si>
  <si>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</si>
  <si>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</si>
  <si>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</si>
  <si>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</si>
  <si>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</si>
  <si>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</si>
  <si>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</si>
  <si>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</si>
  <si>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</si>
  <si>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</si>
  <si>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</si>
  <si>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</si>
  <si>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</si>
  <si>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</si>
  <si>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</si>
  <si>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</si>
  <si>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</si>
  <si>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</si>
  <si>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</si>
  <si>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</si>
  <si>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</si>
  <si>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</si>
  <si>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</si>
  <si>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</si>
  <si>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</si>
  <si>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</si>
  <si>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</si>
  <si>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</si>
  <si>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</si>
  <si>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</si>
  <si>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</si>
  <si>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</si>
  <si>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</si>
  <si>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</si>
  <si>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</si>
  <si>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</si>
  <si>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</si>
  <si>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</si>
  <si>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</si>
  <si>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</si>
  <si>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</si>
  <si>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</si>
  <si>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</si>
  <si>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</si>
  <si>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</si>
  <si>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</si>
  <si>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</si>
  <si>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</si>
  <si>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</si>
  <si>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</si>
  <si>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</si>
  <si>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</si>
  <si>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</si>
  <si>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</si>
  <si>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</si>
  <si>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</si>
  <si>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</si>
  <si>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</si>
  <si>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</si>
  <si>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</si>
  <si>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</si>
  <si>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</si>
  <si>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</si>
  <si>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</si>
  <si>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</si>
  <si>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</si>
  <si>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</si>
  <si>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</si>
  <si>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</si>
  <si>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</si>
  <si>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</si>
  <si>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</si>
  <si>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</si>
  <si>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</si>
  <si>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</si>
  <si>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</si>
  <si>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</si>
  <si>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</si>
  <si>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</si>
  <si>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</si>
  <si>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</si>
  <si>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</si>
  <si>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</si>
  <si>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</si>
  <si>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</si>
  <si>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</si>
  <si>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</si>
  <si>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</si>
  <si>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</si>
  <si>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</si>
  <si>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</si>
  <si>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</si>
  <si>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</si>
  <si>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</si>
  <si>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</si>
  <si>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</si>
  <si>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</si>
  <si>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</si>
  <si>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</si>
  <si>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</si>
  <si>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</si>
  <si>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</si>
  <si>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</si>
  <si>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</si>
  <si>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</si>
  <si>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</si>
  <si>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</si>
  <si>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</si>
  <si>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</si>
  <si>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</si>
  <si>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</si>
  <si>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</si>
  <si>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</si>
  <si>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</si>
  <si>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</si>
  <si>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</si>
  <si>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</si>
  <si>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</si>
  <si>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</si>
  <si>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</si>
  <si>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</si>
  <si>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</si>
  <si>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</si>
  <si>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</si>
  <si>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</si>
  <si>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</si>
  <si>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</si>
  <si>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</si>
  <si>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</si>
  <si>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</si>
  <si>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</si>
  <si>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</si>
  <si>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</si>
  <si>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</si>
  <si>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</si>
  <si>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</si>
  <si>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</si>
  <si>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</si>
  <si>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</si>
  <si>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</si>
  <si>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</si>
  <si>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</si>
  <si>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</si>
  <si>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</si>
  <si>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</si>
  <si>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</si>
  <si>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</si>
  <si>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</si>
  <si>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</si>
  <si>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</si>
  <si>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</si>
  <si>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</si>
  <si>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</si>
  <si>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</si>
  <si>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</si>
  <si>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</si>
  <si>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</si>
  <si>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</si>
  <si>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</si>
  <si>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</si>
  <si>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</si>
  <si>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</si>
  <si>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</si>
  <si>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</si>
  <si>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</si>
  <si>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</si>
  <si>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</si>
  <si>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</si>
  <si>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</si>
  <si>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</si>
  <si>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</si>
  <si>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</si>
  <si>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</si>
  <si>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</si>
  <si>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</si>
  <si>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</si>
  <si>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</si>
  <si>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</si>
  <si>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</si>
  <si>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</si>
  <si>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</si>
  <si>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</si>
  <si>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</si>
  <si>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</si>
  <si>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</si>
  <si>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</si>
  <si>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</si>
  <si>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</si>
  <si>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</si>
  <si>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</si>
  <si>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</si>
  <si>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</si>
  <si>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</si>
  <si>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</si>
  <si>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</si>
  <si>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</si>
  <si>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</si>
  <si>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</si>
  <si>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</si>
  <si>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</si>
  <si>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</si>
  <si>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</si>
  <si>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</si>
  <si>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</si>
  <si>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</si>
  <si>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</si>
  <si>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</si>
  <si>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</si>
  <si>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</si>
  <si>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</si>
  <si>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</si>
  <si>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</si>
  <si>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</si>
  <si>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</si>
  <si>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</si>
  <si>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</si>
  <si>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</si>
  <si>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</si>
  <si>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</si>
  <si>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</si>
  <si>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</si>
  <si>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</si>
  <si>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</si>
  <si>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</si>
  <si>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</si>
  <si>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</si>
  <si>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</si>
  <si>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</si>
  <si>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</si>
  <si>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</si>
  <si>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</si>
  <si>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</si>
  <si>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</si>
  <si>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</si>
  <si>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</si>
  <si>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</si>
  <si>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</si>
  <si>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</si>
  <si>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</si>
  <si>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</si>
  <si>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</si>
  <si>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</si>
  <si>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</si>
  <si>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</si>
  <si>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</si>
  <si>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</si>
  <si>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</si>
  <si>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</si>
  <si>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</si>
  <si>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</si>
  <si>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</si>
  <si>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</si>
  <si>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</si>
  <si>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</si>
  <si>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</si>
  <si>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</si>
  <si>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</si>
  <si>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</si>
  <si>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</si>
  <si>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</si>
  <si>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</si>
  <si>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</si>
  <si>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</si>
  <si>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</si>
  <si>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</si>
  <si>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</si>
  <si>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</si>
  <si>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</si>
  <si>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</si>
  <si>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</si>
  <si>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</si>
  <si>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</si>
  <si>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</si>
  <si>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</si>
  <si>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</si>
  <si>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</si>
  <si>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</si>
  <si>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</si>
  <si>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</si>
  <si>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</si>
  <si>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</si>
  <si>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</si>
  <si>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</si>
  <si>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</si>
  <si>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</si>
  <si>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</si>
  <si>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</si>
  <si>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</si>
  <si>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</si>
  <si>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</si>
  <si>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</si>
  <si>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</si>
  <si>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</si>
  <si>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</si>
  <si>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</si>
  <si>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</si>
  <si>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</si>
  <si>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</si>
  <si>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</si>
  <si>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</si>
  <si>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</si>
  <si>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</si>
  <si>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</si>
  <si>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</si>
  <si>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</si>
  <si>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</si>
  <si>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</si>
  <si>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</si>
  <si>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</si>
  <si>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</si>
  <si>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</si>
  <si>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</si>
  <si>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</si>
  <si>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</si>
  <si>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</si>
  <si>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</si>
  <si>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</si>
  <si>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</si>
  <si>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</si>
  <si>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</si>
  <si>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</si>
  <si>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</si>
  <si>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</si>
  <si>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</si>
  <si>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</si>
  <si>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</si>
  <si>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</si>
  <si>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</si>
  <si>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</si>
  <si>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</si>
  <si>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</si>
  <si>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</si>
  <si>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</si>
  <si>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</si>
  <si>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</si>
  <si>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</si>
  <si>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</si>
  <si>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</si>
  <si>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</si>
  <si>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</si>
  <si>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</si>
  <si>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</si>
  <si>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</si>
  <si>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</si>
  <si>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</si>
  <si>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</si>
  <si>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</si>
  <si>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</si>
  <si>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</si>
  <si>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</si>
  <si>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</si>
  <si>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</si>
  <si>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</si>
  <si>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</si>
  <si>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</si>
  <si>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</si>
  <si>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</si>
  <si>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</si>
  <si>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</si>
  <si>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</si>
  <si>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</si>
  <si>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</si>
  <si>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</si>
  <si>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</si>
  <si>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</si>
  <si>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</si>
  <si>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</si>
  <si>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</si>
  <si>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</si>
  <si>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</si>
  <si>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</si>
  <si>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</si>
  <si>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</si>
  <si>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</si>
  <si>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</si>
  <si>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</si>
  <si>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</si>
  <si>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</si>
  <si>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</si>
  <si>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</si>
  <si>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</si>
  <si>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</si>
  <si>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</si>
  <si>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</si>
  <si>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</si>
  <si>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</si>
  <si>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</si>
  <si>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</si>
  <si>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</si>
  <si>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</si>
  <si>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</si>
  <si>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</si>
  <si>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</si>
  <si>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</si>
  <si>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</si>
  <si>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</si>
  <si>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</si>
  <si>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</si>
  <si>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</si>
  <si>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</si>
  <si>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</si>
  <si>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</si>
  <si>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</si>
  <si>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</si>
  <si>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</si>
  <si>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</si>
  <si>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</si>
  <si>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</si>
  <si>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</si>
  <si>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</si>
  <si>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</si>
  <si>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</si>
  <si>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</si>
  <si>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</si>
  <si>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</si>
  <si>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</si>
  <si>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</si>
  <si>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</si>
  <si>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</si>
  <si>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</si>
  <si>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</si>
  <si>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</si>
  <si>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</si>
  <si>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</si>
  <si>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</si>
  <si>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</si>
  <si>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</si>
  <si>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</si>
  <si>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</si>
  <si>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</si>
  <si>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</si>
  <si>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</si>
  <si>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</si>
  <si>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</si>
  <si>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</si>
  <si>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</si>
  <si>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</si>
  <si>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</si>
  <si>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</si>
  <si>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</si>
  <si>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</si>
  <si>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</si>
  <si>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</si>
  <si>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</si>
  <si>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</si>
  <si>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</si>
  <si>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</si>
  <si>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</si>
  <si>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</si>
  <si>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</si>
  <si>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</si>
  <si>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</si>
  <si>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</si>
  <si>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</si>
  <si>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</si>
  <si>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</si>
  <si>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</si>
  <si>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</si>
  <si>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</si>
  <si>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</si>
  <si>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</si>
  <si>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</si>
  <si>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</si>
  <si>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</si>
  <si>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</si>
  <si>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</si>
  <si>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</si>
  <si>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</si>
  <si>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</si>
  <si>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</si>
  <si>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</si>
  <si>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</si>
  <si>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</si>
  <si>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</si>
  <si>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</si>
  <si>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</si>
  <si>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</si>
  <si>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</si>
  <si>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</si>
  <si>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</si>
  <si>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</si>
  <si>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</si>
  <si>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</si>
  <si>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</si>
  <si>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</si>
  <si>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</si>
  <si>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</si>
  <si>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</si>
  <si>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</si>
  <si>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</si>
  <si>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</si>
  <si>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</si>
  <si>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</si>
  <si>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</si>
  <si>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</si>
  <si>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</si>
  <si>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</si>
  <si>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</si>
  <si>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</si>
  <si>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</si>
  <si>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</si>
  <si>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</si>
  <si>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</si>
  <si>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</si>
  <si>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</si>
  <si>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</si>
  <si>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</si>
  <si>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</si>
  <si>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</si>
  <si>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</si>
  <si>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</si>
  <si>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</si>
  <si>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</si>
  <si>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</si>
  <si>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</si>
  <si>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</si>
  <si>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</si>
  <si>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</si>
  <si>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</si>
  <si>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</si>
  <si>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</si>
  <si>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</si>
  <si>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</si>
  <si>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</si>
  <si>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</si>
  <si>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</si>
  <si>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</si>
  <si>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</si>
  <si>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</si>
  <si>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</si>
  <si>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</si>
  <si>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</si>
  <si>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</si>
  <si>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</si>
  <si>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</si>
  <si>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</si>
  <si>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</si>
  <si>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</si>
  <si>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</si>
  <si>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</si>
  <si>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</si>
  <si>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</si>
  <si>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</si>
  <si>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</si>
  <si>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</si>
  <si>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</si>
  <si>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</si>
  <si>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</si>
  <si>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</si>
  <si>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</si>
  <si>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</si>
  <si>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</si>
  <si>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</si>
  <si>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</si>
  <si>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</si>
  <si>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</si>
  <si>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</si>
  <si>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</si>
  <si>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</si>
  <si>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</si>
  <si>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</si>
  <si>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</si>
  <si>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</si>
  <si>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</si>
  <si>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</si>
  <si>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</si>
  <si>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</si>
  <si>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</si>
  <si>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</si>
  <si>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</si>
  <si>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</si>
  <si>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</si>
  <si>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</si>
  <si>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</si>
  <si>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</si>
  <si>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</si>
  <si>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</si>
  <si>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</si>
  <si>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</si>
  <si>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</si>
  <si>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</si>
  <si>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</si>
  <si>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</si>
  <si>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</si>
  <si>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</si>
  <si>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</si>
  <si>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</si>
  <si>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</si>
  <si>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</si>
  <si>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</si>
  <si>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</si>
  <si>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</si>
  <si>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</si>
  <si>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</si>
  <si>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</si>
  <si>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</si>
  <si>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</si>
  <si>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</si>
  <si>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</si>
  <si>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</si>
  <si>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</si>
  <si>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</si>
  <si>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</si>
  <si>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</si>
  <si>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</si>
  <si>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</si>
  <si>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</si>
  <si>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</si>
  <si>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</si>
  <si>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</si>
  <si>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</si>
  <si>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</si>
  <si>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</si>
  <si>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</si>
  <si>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</si>
  <si>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</si>
  <si>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</si>
  <si>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</si>
  <si>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</si>
  <si>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</si>
  <si>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</si>
  <si>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</si>
  <si>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</si>
  <si>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</si>
  <si>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</si>
  <si>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</si>
  <si>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</si>
  <si>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</si>
  <si>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</si>
  <si>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</si>
  <si>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</si>
  <si>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</si>
  <si>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</si>
  <si>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</si>
  <si>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</si>
  <si>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</si>
  <si>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</si>
  <si>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</si>
  <si>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</si>
  <si>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</si>
  <si>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</si>
  <si>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</si>
  <si>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</si>
  <si>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</si>
  <si>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</si>
  <si>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</si>
  <si>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</si>
  <si>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</si>
  <si>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</si>
  <si>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</si>
  <si>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</si>
  <si>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</si>
  <si>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</si>
  <si>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</si>
  <si>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</si>
  <si>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</si>
  <si>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</si>
  <si>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</si>
  <si>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</si>
  <si>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</si>
  <si>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</si>
  <si>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</si>
  <si>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</si>
  <si>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</si>
  <si>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</si>
  <si>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</si>
  <si>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</si>
  <si>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</si>
  <si>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</si>
  <si>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</si>
  <si>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</si>
  <si>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</si>
  <si>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</si>
  <si>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</si>
  <si>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</si>
  <si>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</si>
  <si>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</si>
  <si>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</si>
  <si>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</si>
  <si>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</si>
  <si>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</si>
  <si>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</si>
  <si>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</si>
  <si>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</si>
  <si>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</si>
  <si>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</si>
  <si>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</si>
  <si>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</si>
  <si>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</si>
  <si>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</si>
  <si>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</si>
  <si>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</si>
  <si>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</si>
  <si>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</si>
  <si>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</si>
  <si>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</si>
  <si>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</si>
  <si>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</si>
  <si>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</si>
  <si>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</si>
  <si>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</si>
  <si>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</si>
  <si>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</si>
  <si>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</si>
  <si>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</si>
  <si>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</si>
  <si>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</si>
  <si>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</si>
  <si>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</si>
  <si>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</si>
  <si>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</si>
  <si>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</si>
  <si>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</si>
  <si>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</si>
  <si>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</si>
  <si>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</si>
  <si>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</si>
  <si>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</si>
  <si>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</si>
  <si>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</si>
  <si>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</si>
  <si>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</si>
  <si>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</si>
  <si>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</si>
  <si>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</si>
  <si>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</si>
  <si>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</si>
  <si>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</si>
  <si>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</si>
  <si>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</si>
  <si>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</si>
  <si>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</si>
  <si>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</si>
  <si>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</si>
  <si>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</si>
  <si>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</si>
  <si>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</si>
  <si>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</si>
  <si>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</si>
  <si>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</si>
  <si>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</si>
  <si>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</si>
  <si>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</si>
  <si>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</si>
  <si>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</si>
  <si>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</si>
  <si>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</si>
  <si>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</si>
  <si>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</si>
  <si>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</si>
  <si>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</si>
  <si>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</si>
  <si>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</si>
  <si>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</si>
  <si>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</si>
  <si>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</si>
  <si>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</si>
  <si>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</si>
  <si>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</si>
  <si>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</si>
  <si>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</si>
  <si>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</si>
  <si>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</si>
  <si>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</si>
  <si>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</si>
  <si>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</si>
  <si>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</si>
  <si>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</si>
  <si>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</si>
  <si>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</si>
  <si>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</si>
  <si>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</si>
  <si>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</si>
  <si>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</si>
  <si>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</si>
  <si>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</si>
  <si>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</si>
  <si>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</si>
  <si>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</si>
  <si>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</si>
  <si>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</si>
  <si>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</si>
  <si>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</si>
  <si>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</si>
  <si>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</si>
  <si>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</si>
  <si>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</si>
  <si>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</si>
  <si>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</si>
  <si>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</si>
  <si>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</si>
  <si>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</si>
  <si>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</si>
  <si>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</si>
  <si>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</si>
  <si>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</si>
  <si>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</si>
  <si>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</si>
  <si>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</si>
  <si>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</si>
  <si>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</si>
  <si>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</si>
  <si>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</si>
  <si>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</si>
  <si>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</si>
  <si>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</si>
  <si>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</si>
  <si>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</si>
  <si>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</si>
  <si>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</si>
  <si>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</si>
  <si>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</si>
  <si>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</si>
  <si>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</si>
  <si>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</si>
  <si>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</si>
  <si>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</si>
  <si>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</si>
  <si>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</si>
  <si>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</si>
  <si>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</si>
  <si>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</si>
  <si>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</si>
  <si>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</si>
  <si>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</si>
  <si>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</si>
  <si>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</si>
  <si>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</si>
  <si>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</si>
  <si>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</si>
  <si>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</si>
  <si>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</si>
  <si>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</si>
  <si>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</si>
  <si>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</si>
  <si>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</si>
  <si>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</si>
  <si>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</si>
  <si>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</si>
  <si>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</si>
  <si>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</si>
  <si>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</si>
  <si>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</si>
  <si>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</si>
  <si>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</si>
  <si>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</si>
  <si>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</si>
  <si>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</si>
  <si>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</si>
  <si>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</si>
  <si>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</si>
  <si>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</si>
  <si>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</si>
  <si>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</si>
  <si>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</si>
  <si>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</si>
  <si>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</si>
  <si>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</si>
  <si>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</si>
  <si>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</si>
  <si>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</si>
  <si>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</si>
  <si>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</si>
  <si>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</si>
  <si>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</si>
  <si>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</si>
  <si>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</si>
  <si>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</si>
  <si>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</si>
  <si>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</si>
  <si>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</si>
  <si>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</si>
  <si>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</si>
  <si>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</si>
  <si>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</si>
  <si>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</si>
  <si>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</si>
  <si>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</si>
  <si>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</si>
  <si>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</si>
  <si>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</si>
  <si>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</si>
  <si>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</si>
  <si>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</si>
  <si>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</si>
  <si>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</si>
  <si>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</si>
  <si>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</si>
  <si>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</si>
  <si>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</si>
  <si>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</si>
  <si>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</si>
  <si>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</si>
  <si>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</si>
  <si>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</si>
  <si>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</si>
  <si>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</si>
  <si>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</si>
  <si>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</si>
  <si>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</si>
  <si>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</si>
  <si>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</si>
  <si>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</si>
  <si>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</si>
  <si>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</si>
  <si>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</si>
  <si>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</si>
  <si>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</si>
  <si>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</si>
  <si>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</si>
  <si>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</si>
  <si>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</si>
  <si>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</si>
  <si>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</si>
  <si>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</si>
  <si>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</si>
  <si>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</si>
  <si>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</si>
  <si>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</si>
  <si>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</si>
  <si>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</si>
  <si>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</si>
  <si>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</si>
  <si>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</si>
  <si>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</si>
  <si>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</si>
  <si>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</si>
  <si>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</si>
  <si>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</si>
  <si>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</si>
  <si>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</si>
  <si>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</si>
  <si>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</si>
  <si>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</si>
  <si>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</si>
  <si>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</si>
  <si>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</si>
  <si>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</si>
  <si>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</si>
  <si>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</si>
  <si>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</si>
  <si>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</si>
  <si>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</si>
  <si>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</si>
  <si>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</si>
  <si>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</si>
  <si>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</si>
  <si>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</si>
  <si>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</si>
  <si>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</si>
  <si>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</si>
  <si>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</si>
  <si>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</si>
  <si>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</si>
  <si>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</si>
  <si>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</si>
  <si>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</si>
  <si>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</si>
  <si>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</si>
  <si>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</si>
  <si>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</si>
  <si>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</si>
  <si>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</si>
  <si>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</si>
  <si>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</si>
  <si>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</si>
  <si>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</si>
  <si>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</si>
  <si>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</si>
  <si>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</si>
  <si>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</si>
  <si>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</si>
  <si>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</si>
  <si>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</si>
  <si>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</si>
  <si>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</si>
  <si>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</si>
  <si>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</si>
  <si>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</si>
  <si>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</si>
  <si>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</si>
  <si>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</si>
  <si>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</si>
  <si>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</si>
  <si>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</si>
  <si>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</si>
  <si>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</si>
  <si>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</si>
  <si>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</si>
  <si>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</si>
  <si>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</si>
  <si>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</si>
  <si>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</si>
  <si>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</si>
  <si>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</si>
  <si>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</si>
  <si>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</si>
  <si>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</si>
  <si>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</si>
  <si>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</si>
  <si>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</si>
  <si>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</si>
  <si>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</si>
  <si>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</si>
  <si>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</si>
  <si>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</si>
  <si>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</si>
  <si>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</si>
  <si>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</si>
  <si>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</si>
  <si>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</si>
  <si>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</si>
  <si>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</si>
  <si>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</si>
  <si>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</si>
  <si>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</si>
  <si>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</si>
  <si>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</si>
  <si>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</si>
  <si>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</si>
  <si>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</si>
  <si>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</si>
  <si>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</si>
  <si>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</si>
  <si>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</si>
  <si>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</si>
  <si>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</si>
  <si>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</si>
  <si>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</si>
  <si>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</si>
  <si>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</si>
  <si>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</si>
  <si>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</si>
  <si>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</si>
  <si>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</si>
  <si>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</si>
  <si>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</si>
  <si>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</si>
  <si>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</si>
  <si>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</si>
  <si>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</si>
  <si>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</si>
  <si>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</si>
  <si>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</si>
  <si>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</si>
  <si>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</si>
  <si>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</si>
  <si>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</si>
  <si>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</si>
  <si>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</si>
  <si>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</si>
  <si>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</si>
  <si>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</si>
  <si>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</si>
  <si>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</si>
  <si>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</si>
  <si>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</si>
  <si>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</si>
  <si>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</si>
  <si>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</si>
  <si>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</si>
  <si>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</si>
  <si>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</si>
  <si>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</si>
  <si>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</si>
  <si>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</si>
  <si>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</si>
  <si>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</si>
  <si>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</si>
  <si>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</si>
  <si>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</si>
  <si>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</si>
  <si>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</si>
  <si>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</si>
  <si>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</si>
  <si>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</si>
  <si>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</si>
  <si>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</si>
  <si>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</si>
  <si>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</si>
  <si>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</si>
  <si>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</si>
  <si>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</si>
  <si>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</si>
  <si>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</si>
  <si>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</si>
  <si>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</si>
  <si>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</si>
  <si>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</si>
  <si>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</si>
  <si>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</si>
  <si>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</si>
  <si>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</si>
  <si>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</si>
  <si>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</si>
  <si>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</si>
  <si>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</si>
  <si>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</si>
  <si>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</si>
  <si>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</si>
  <si>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</si>
  <si>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</si>
  <si>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</si>
  <si>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</si>
  <si>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</si>
  <si>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</si>
  <si>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</si>
  <si>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</si>
  <si>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</si>
  <si>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</si>
  <si>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</si>
  <si>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</si>
  <si>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</si>
  <si>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</si>
  <si>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</si>
  <si>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</si>
  <si>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</si>
  <si>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</si>
  <si>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</si>
  <si>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</si>
  <si>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</si>
  <si>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</si>
  <si>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</si>
  <si>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</si>
  <si>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</si>
  <si>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</si>
  <si>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</si>
  <si>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</si>
  <si>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</si>
  <si>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</si>
  <si>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</si>
  <si>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</si>
  <si>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</si>
  <si>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</si>
  <si>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</si>
  <si>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</si>
  <si>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</si>
  <si>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</si>
  <si>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</si>
  <si>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</si>
  <si>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</si>
  <si>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</si>
  <si>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</si>
  <si>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</si>
  <si>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</si>
  <si>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</si>
  <si>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</si>
  <si>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</si>
  <si>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</si>
  <si>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</si>
  <si>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</si>
  <si>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</si>
  <si>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</si>
  <si>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</si>
  <si>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</si>
  <si>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</si>
  <si>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</si>
  <si>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</si>
  <si>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</si>
  <si>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</si>
  <si>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</si>
  <si>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</si>
  <si>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</si>
  <si>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</si>
  <si>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</si>
  <si>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</si>
  <si>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</si>
  <si>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</si>
  <si>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</si>
  <si>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</si>
  <si>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</si>
  <si>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</si>
  <si>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</si>
  <si>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</si>
  <si>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</si>
  <si>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</si>
  <si>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</si>
  <si>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</si>
  <si>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</si>
  <si>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</si>
  <si>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</si>
  <si>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</si>
  <si>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</si>
  <si>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</si>
  <si>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</si>
  <si>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</si>
  <si>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</si>
  <si>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</si>
  <si>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</si>
  <si>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</si>
  <si>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</si>
  <si>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</si>
  <si>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</si>
  <si>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</si>
  <si>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</si>
  <si>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</si>
  <si>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</si>
  <si>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</si>
  <si>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</si>
  <si>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</si>
  <si>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</si>
  <si>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</si>
  <si>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</si>
  <si>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</si>
  <si>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</si>
  <si>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</si>
  <si>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</si>
  <si>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</si>
  <si>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</si>
  <si>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</si>
  <si>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</si>
  <si>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</si>
  <si>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</si>
  <si>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</si>
  <si>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</si>
  <si>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</si>
  <si>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</si>
  <si>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</si>
  <si>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</si>
  <si>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</si>
  <si>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</si>
  <si>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</si>
  <si>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</si>
  <si>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</si>
  <si>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</si>
  <si>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</si>
  <si>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</si>
  <si>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</si>
  <si>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</si>
  <si>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</si>
  <si>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</si>
  <si>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</si>
  <si>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</si>
  <si>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</si>
  <si>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</si>
  <si>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</si>
  <si>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</si>
  <si>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</si>
  <si>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</si>
  <si>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</si>
  <si>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</si>
  <si>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</si>
  <si>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</si>
  <si>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</si>
  <si>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</si>
  <si>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</si>
  <si>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</si>
  <si>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</si>
  <si>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</si>
  <si>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</si>
  <si>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</si>
  <si>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</si>
  <si>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</si>
  <si>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</si>
  <si>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</si>
  <si>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</si>
  <si>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</si>
  <si>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</si>
  <si>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</si>
  <si>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</si>
  <si>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</si>
  <si>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</si>
  <si>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</si>
  <si>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</si>
  <si>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</si>
  <si>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</si>
  <si>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</si>
  <si>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</si>
  <si>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</si>
  <si>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</si>
  <si>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</si>
  <si>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</si>
  <si>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</si>
  <si>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</si>
  <si>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</si>
  <si>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</si>
  <si>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</si>
  <si>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</si>
  <si>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</si>
  <si>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</si>
  <si>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</si>
  <si>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</si>
  <si>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</si>
  <si>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</si>
  <si>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</si>
  <si>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</si>
  <si>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</si>
  <si>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</si>
  <si>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</si>
  <si>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</si>
  <si>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</si>
  <si>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</si>
  <si>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</si>
  <si>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</si>
  <si>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</si>
  <si>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</si>
  <si>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</si>
  <si>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</si>
  <si>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</si>
  <si>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</si>
  <si>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</si>
  <si>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</si>
  <si>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</si>
  <si>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</si>
  <si>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</si>
  <si>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</si>
  <si>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</si>
  <si>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</si>
  <si>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</si>
  <si>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</si>
  <si>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</si>
  <si>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</si>
  <si>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</si>
  <si>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</si>
  <si>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</si>
  <si>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</si>
  <si>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</si>
  <si>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</si>
  <si>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</si>
  <si>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</si>
  <si>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</si>
  <si>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</si>
  <si>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</si>
  <si>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</si>
  <si>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</si>
  <si>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</si>
  <si>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</si>
  <si>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</si>
  <si>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</si>
  <si>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</si>
  <si>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</si>
  <si>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</si>
  <si>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</si>
  <si>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</si>
  <si>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</si>
  <si>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</si>
  <si>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</si>
  <si>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</si>
  <si>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</si>
  <si>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</si>
  <si>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</si>
  <si>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</si>
  <si>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</si>
  <si>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</si>
  <si>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</si>
  <si>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</si>
  <si>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</si>
  <si>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</si>
  <si>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</si>
  <si>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</si>
  <si>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</si>
  <si>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</si>
  <si>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</si>
  <si>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</si>
  <si>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</si>
  <si>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</si>
  <si>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</si>
  <si>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</si>
  <si>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</si>
  <si>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</si>
  <si>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</si>
  <si>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</si>
  <si>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</si>
  <si>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</si>
  <si>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</si>
  <si>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</si>
  <si>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</si>
  <si>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</si>
  <si>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</si>
  <si>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</si>
  <si>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</si>
  <si>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</si>
  <si>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</si>
  <si>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</si>
  <si>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</si>
  <si>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</si>
  <si>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</si>
  <si>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</si>
  <si>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</si>
  <si>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</si>
  <si>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</si>
  <si>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</si>
  <si>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</si>
  <si>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</si>
  <si>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</si>
  <si>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</si>
  <si>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</si>
  <si>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</si>
  <si>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</si>
  <si>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</si>
  <si>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</si>
  <si>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</si>
  <si>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</si>
  <si>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</si>
  <si>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</si>
  <si>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</si>
  <si>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</si>
  <si>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</si>
  <si>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</si>
  <si>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</si>
  <si>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</si>
  <si>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</si>
  <si>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</si>
  <si>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</si>
  <si>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</si>
  <si>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</si>
  <si>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</si>
  <si>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</si>
  <si>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</si>
  <si>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</si>
  <si>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</si>
  <si>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</si>
  <si>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</si>
  <si>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</si>
  <si>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</si>
  <si>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</si>
  <si>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</si>
  <si>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</si>
  <si>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</si>
  <si>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</si>
  <si>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</si>
  <si>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</si>
  <si>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</si>
  <si>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</si>
  <si>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</si>
  <si>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</si>
  <si>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</si>
  <si>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</si>
  <si>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</si>
  <si>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</si>
  <si>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</si>
  <si>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</si>
  <si>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</si>
  <si>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</si>
  <si>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</si>
  <si>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</si>
  <si>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</si>
  <si>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</si>
  <si>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</si>
  <si>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</si>
  <si>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</si>
  <si>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</si>
  <si>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</si>
  <si>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</si>
  <si>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</si>
  <si>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</si>
  <si>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</si>
  <si>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</si>
  <si>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</si>
  <si>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</si>
  <si>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</si>
  <si>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</si>
  <si>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</si>
  <si>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</si>
  <si>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</si>
  <si>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</si>
  <si>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</si>
  <si>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</si>
  <si>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</si>
  <si>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</si>
  <si>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</si>
  <si>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</si>
  <si>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</si>
  <si>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</si>
  <si>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</si>
  <si>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</si>
  <si>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</si>
  <si>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</si>
  <si>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</si>
  <si>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</si>
  <si>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</si>
  <si>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</si>
  <si>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</si>
  <si>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</si>
  <si>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</si>
  <si>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</si>
  <si>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</si>
  <si>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</si>
  <si>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</si>
  <si>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</si>
  <si>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</si>
  <si>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</si>
  <si>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</si>
  <si>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</si>
  <si>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</si>
  <si>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</si>
  <si>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</si>
  <si>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</si>
  <si>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</si>
  <si>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</si>
  <si>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</si>
  <si>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</si>
  <si>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</si>
  <si>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</si>
  <si>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</si>
  <si>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</si>
  <si>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</si>
  <si>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</si>
  <si>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</si>
  <si>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</si>
  <si>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</si>
  <si>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</si>
  <si>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</si>
  <si>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</si>
  <si>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</si>
  <si>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</si>
  <si>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</si>
  <si>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</si>
  <si>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</si>
  <si>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</si>
  <si>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</si>
  <si>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</si>
  <si>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</si>
  <si>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</si>
  <si>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</si>
  <si>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</si>
  <si>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</si>
  <si>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</si>
  <si>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</si>
  <si>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</si>
  <si>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</si>
  <si>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</si>
  <si>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</si>
  <si>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</si>
  <si>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</si>
  <si>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</si>
  <si>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</si>
  <si>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</si>
  <si>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</si>
  <si>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</si>
  <si>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</si>
  <si>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</si>
  <si>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</si>
  <si>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</si>
  <si>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</si>
  <si>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</si>
  <si>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</si>
  <si>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</si>
  <si>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</si>
  <si>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</si>
  <si>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</si>
  <si>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</si>
  <si>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</si>
  <si>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</si>
  <si>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</si>
  <si>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</si>
  <si>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</si>
  <si>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</si>
  <si>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</si>
  <si>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</si>
  <si>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</si>
  <si>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</si>
  <si>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</si>
  <si>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</si>
  <si>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</si>
  <si>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</si>
  <si>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</si>
  <si>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</si>
  <si>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</si>
  <si>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</si>
  <si>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</si>
  <si>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</si>
  <si>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</si>
  <si>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</si>
  <si>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</si>
  <si>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</si>
  <si>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</si>
  <si>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</si>
  <si>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</si>
  <si>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</si>
  <si>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</si>
  <si>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</si>
  <si>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</si>
  <si>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</si>
  <si>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</si>
  <si>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</si>
  <si>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</si>
  <si>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</si>
  <si>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</si>
  <si>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</si>
  <si>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</si>
  <si>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</si>
  <si>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</si>
  <si>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</si>
  <si>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</si>
  <si>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</si>
  <si>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</si>
  <si>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</si>
  <si>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</si>
  <si>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</si>
  <si>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</si>
  <si>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</si>
  <si>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</si>
  <si>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</si>
  <si>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</si>
  <si>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</si>
  <si>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</si>
  <si>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</si>
  <si>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</si>
  <si>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</si>
  <si>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</si>
  <si>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</si>
  <si>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</si>
  <si>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</si>
  <si>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</si>
  <si>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</si>
  <si>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</si>
  <si>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</si>
  <si>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</si>
  <si>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</si>
  <si>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</si>
  <si>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</si>
  <si>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</si>
  <si>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</si>
  <si>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</si>
  <si>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</si>
  <si>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</si>
  <si>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</si>
  <si>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</si>
  <si>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</si>
  <si>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</si>
  <si>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</si>
  <si>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</si>
  <si>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</si>
  <si>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</si>
  <si>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</si>
  <si>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</si>
  <si>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</si>
  <si>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</si>
  <si>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</si>
  <si>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</si>
  <si>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</si>
  <si>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</si>
  <si>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</si>
  <si>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</si>
  <si>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</si>
  <si>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</si>
  <si>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</si>
  <si>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</si>
  <si>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</si>
  <si>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</si>
  <si>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</si>
  <si>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</si>
  <si>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</si>
  <si>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</si>
  <si>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</si>
  <si>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</si>
  <si>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</si>
  <si>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</si>
  <si>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</si>
  <si>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</si>
  <si>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</si>
  <si>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</si>
  <si>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</si>
  <si>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</si>
  <si>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</si>
  <si>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</si>
  <si>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</si>
  <si>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</si>
  <si>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</si>
  <si>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</si>
  <si>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</si>
  <si>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</si>
  <si>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</si>
  <si>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</si>
  <si>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</si>
  <si>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</si>
  <si>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</si>
  <si>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</si>
  <si>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</si>
  <si>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</si>
  <si>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</si>
  <si>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</si>
  <si>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</si>
  <si>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</si>
  <si>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</si>
  <si>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</si>
  <si>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</si>
  <si>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</si>
  <si>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</si>
  <si>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</si>
  <si>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</si>
  <si>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</si>
  <si>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</si>
  <si>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</si>
  <si>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</si>
  <si>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</si>
  <si>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</si>
  <si>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</si>
  <si>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</si>
  <si>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</si>
  <si>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</si>
  <si>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</si>
  <si>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</si>
  <si>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</si>
  <si>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</si>
  <si>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</si>
  <si>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</si>
  <si>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</si>
  <si>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</si>
  <si>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</si>
  <si>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</si>
  <si>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</si>
  <si>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</si>
  <si>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</si>
  <si>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</si>
  <si>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</si>
  <si>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</si>
  <si>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</si>
  <si>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</si>
  <si>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</si>
  <si>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</si>
  <si>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</si>
  <si>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</si>
  <si>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</si>
  <si>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</si>
  <si>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</si>
  <si>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</si>
  <si>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</si>
  <si>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</si>
  <si>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</si>
  <si>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</si>
  <si>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</si>
  <si>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</si>
  <si>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</si>
  <si>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</si>
  <si>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</si>
  <si>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</si>
  <si>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</si>
  <si>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</si>
  <si>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</si>
  <si>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</si>
  <si>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</si>
  <si>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</si>
  <si>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</si>
  <si>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</si>
  <si>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</si>
  <si>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</si>
  <si>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</si>
  <si>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</si>
  <si>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</si>
  <si>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</si>
  <si>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</si>
  <si>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</si>
  <si>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</si>
  <si>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</si>
  <si>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</si>
  <si>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</si>
  <si>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</si>
  <si>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</si>
  <si>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</si>
  <si>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</si>
  <si>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</si>
  <si>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</si>
  <si>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</si>
  <si>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</si>
  <si>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</si>
  <si>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</si>
  <si>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</si>
  <si>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</si>
  <si>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</si>
  <si>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</si>
  <si>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</si>
  <si>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</si>
  <si>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</si>
  <si>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</si>
  <si>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</si>
  <si>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</si>
  <si>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</si>
  <si>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</si>
  <si>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</si>
  <si>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</si>
  <si>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</si>
  <si>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</si>
  <si>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</si>
  <si>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</si>
  <si>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</si>
  <si>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</si>
  <si>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</si>
  <si>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</si>
  <si>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</si>
  <si>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</si>
  <si>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</si>
  <si>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</si>
  <si>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</si>
  <si>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</si>
  <si>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</si>
  <si>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</si>
  <si>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</si>
  <si>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</si>
  <si>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</si>
  <si>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</si>
  <si>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</si>
  <si>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</si>
  <si>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</si>
  <si>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</si>
  <si>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</si>
  <si>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</si>
  <si>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</si>
  <si>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</si>
  <si>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</si>
  <si>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</si>
  <si>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</si>
  <si>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</si>
  <si>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</si>
  <si>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</si>
  <si>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</si>
  <si>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</si>
  <si>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</si>
  <si>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</si>
  <si>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</si>
  <si>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</si>
  <si>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</si>
  <si>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</si>
  <si>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</si>
  <si>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</si>
  <si>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</si>
  <si>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</si>
  <si>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</si>
  <si>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</si>
  <si>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</si>
  <si>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</si>
  <si>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</si>
  <si>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</si>
  <si>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</si>
  <si>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</si>
  <si>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</si>
  <si>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</si>
  <si>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</si>
  <si>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</si>
  <si>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</si>
  <si>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</si>
  <si>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</si>
  <si>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</si>
  <si>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</si>
  <si>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</si>
  <si>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</si>
  <si>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</si>
  <si>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</si>
  <si>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</si>
  <si>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</si>
  <si>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</si>
  <si>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</si>
  <si>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</si>
  <si>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</si>
  <si>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</si>
  <si>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</si>
  <si>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</si>
  <si>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</si>
  <si>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</si>
  <si>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</si>
  <si>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</si>
  <si>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</si>
  <si>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</si>
  <si>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</si>
  <si>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</si>
  <si>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</si>
  <si>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</si>
  <si>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</si>
  <si>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</si>
  <si>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</si>
  <si>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</si>
  <si>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</si>
  <si>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</si>
  <si>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</si>
  <si>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</si>
  <si>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</si>
  <si>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</si>
  <si>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</si>
  <si>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</si>
  <si>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</si>
  <si>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</si>
  <si>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</si>
  <si>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</si>
  <si>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</si>
  <si>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</si>
  <si>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</si>
  <si>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</si>
  <si>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</si>
  <si>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</si>
  <si>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</si>
  <si>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</si>
  <si>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</si>
  <si>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</si>
  <si>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</si>
  <si>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</si>
  <si>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</si>
  <si>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</si>
  <si>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</si>
  <si>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</si>
  <si>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</si>
  <si>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</si>
  <si>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</si>
  <si>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</si>
  <si>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</si>
  <si>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</si>
  <si>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</si>
  <si>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</si>
  <si>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</si>
  <si>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</si>
  <si>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</si>
  <si>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</si>
  <si>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</si>
  <si>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</si>
  <si>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</si>
  <si>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</si>
  <si>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</si>
  <si>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</si>
  <si>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</si>
  <si>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</si>
  <si>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</si>
  <si>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</si>
  <si>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</si>
  <si>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</si>
  <si>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</si>
  <si>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</si>
  <si>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</si>
  <si>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</si>
  <si>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</si>
  <si>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</si>
  <si>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</si>
  <si>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</si>
  <si>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</si>
  <si>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</si>
  <si>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</si>
  <si>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</si>
  <si>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</si>
  <si>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</si>
  <si>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</si>
  <si>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</si>
  <si>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</si>
  <si>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</si>
  <si>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</si>
  <si>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</si>
  <si>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</si>
  <si>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</si>
  <si>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</si>
  <si>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</si>
  <si>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</si>
  <si>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</si>
  <si>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</si>
  <si>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</si>
  <si>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</si>
  <si>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</si>
  <si>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</si>
  <si>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</si>
  <si>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</si>
  <si>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</si>
  <si>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</si>
  <si>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</si>
  <si>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</si>
  <si>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</si>
  <si>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</si>
  <si>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</si>
  <si>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</si>
  <si>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</si>
  <si>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</si>
  <si>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</si>
  <si>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</si>
  <si>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</si>
  <si>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</si>
  <si>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</si>
  <si>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</si>
  <si>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</si>
  <si>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</si>
  <si>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</si>
  <si>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</si>
  <si>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</si>
  <si>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</si>
  <si>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</si>
  <si>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</si>
  <si>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</si>
  <si>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</si>
  <si>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</si>
  <si>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</si>
  <si>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</si>
  <si>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</si>
  <si>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</si>
  <si>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</si>
  <si>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</si>
  <si>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</si>
  <si>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</si>
  <si>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</si>
  <si>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</si>
  <si>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</si>
  <si>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</si>
  <si>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</si>
  <si>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</si>
  <si>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</si>
  <si>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</si>
  <si>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</si>
  <si>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</si>
  <si>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</si>
  <si>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</si>
  <si>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</si>
  <si>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</si>
  <si>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</si>
  <si>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</si>
  <si>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</si>
  <si>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</si>
  <si>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</si>
  <si>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</si>
  <si>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</si>
  <si>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</si>
  <si>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</si>
  <si>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</si>
  <si>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</si>
  <si>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</si>
  <si>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</si>
  <si>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</si>
  <si>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</si>
  <si>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</si>
  <si>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</si>
  <si>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</si>
  <si>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</si>
  <si>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</si>
  <si>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</si>
  <si>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</si>
  <si>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</si>
  <si>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</si>
  <si>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</si>
  <si>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</si>
  <si>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</si>
  <si>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</si>
  <si>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</si>
  <si>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</si>
  <si>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</si>
  <si>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</si>
  <si>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</si>
  <si>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</si>
  <si>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</si>
  <si>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</si>
  <si>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</si>
  <si>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</si>
  <si>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</si>
  <si>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</si>
  <si>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</si>
  <si>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</si>
  <si>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</si>
  <si>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</si>
  <si>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</si>
  <si>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</si>
  <si>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</si>
  <si>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</si>
  <si>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</si>
  <si>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</si>
  <si>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</si>
  <si>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</si>
  <si>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</si>
  <si>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</si>
  <si>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</si>
  <si>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</si>
  <si>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</si>
  <si>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</si>
  <si>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</si>
  <si>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</si>
  <si>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</si>
  <si>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</si>
  <si>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</si>
  <si>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</si>
  <si>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</si>
  <si>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</si>
  <si>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</si>
  <si>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</si>
  <si>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</si>
  <si>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</si>
  <si>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</si>
  <si>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</si>
  <si>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</si>
  <si>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</si>
  <si>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</si>
  <si>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</si>
  <si>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</si>
  <si>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</si>
  <si>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</si>
  <si>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</si>
  <si>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</si>
  <si>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</si>
  <si>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</si>
  <si>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</si>
  <si>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</si>
  <si>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</si>
  <si>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</si>
  <si>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</si>
  <si>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</si>
  <si>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</si>
  <si>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</si>
  <si>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</si>
  <si>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</si>
  <si>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</si>
  <si>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</si>
  <si>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</si>
  <si>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</si>
  <si>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</si>
  <si>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</si>
  <si>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</si>
  <si>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</si>
  <si>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</si>
  <si>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</si>
  <si>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</si>
  <si>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</si>
  <si>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</si>
  <si>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</si>
  <si>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</si>
  <si>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</si>
  <si>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</si>
  <si>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</si>
  <si>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</si>
  <si>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</si>
  <si>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</si>
  <si>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</si>
  <si>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</si>
  <si>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</si>
  <si>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</si>
  <si>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</si>
  <si>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</si>
  <si>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</si>
  <si>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</si>
  <si>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</si>
  <si>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</si>
  <si>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</si>
  <si>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</si>
  <si>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</si>
  <si>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</si>
  <si>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</si>
  <si>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</si>
  <si>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</si>
  <si>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</si>
  <si>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</si>
  <si>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</si>
  <si>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</si>
  <si>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</si>
  <si>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</si>
  <si>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</si>
  <si>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</si>
  <si>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</si>
  <si>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</si>
  <si>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</si>
  <si>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</si>
  <si>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</si>
  <si>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</si>
  <si>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</si>
  <si>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</si>
  <si>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</si>
  <si>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</si>
  <si>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</si>
  <si>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</si>
  <si>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</si>
  <si>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</si>
  <si>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</si>
  <si>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</si>
  <si>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</si>
  <si>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</si>
  <si>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</si>
  <si>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</si>
  <si>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</si>
  <si>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</si>
  <si>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</si>
  <si>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</si>
  <si>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</si>
  <si>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</si>
  <si>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</si>
  <si>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</si>
  <si>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</si>
  <si>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</si>
  <si>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</si>
  <si>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</si>
  <si>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</si>
  <si>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</si>
  <si>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</si>
  <si>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</si>
  <si>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</si>
  <si>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</si>
  <si>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</si>
  <si>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</si>
  <si>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</si>
  <si>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</si>
  <si>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</si>
  <si>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</si>
  <si>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</si>
  <si>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</si>
  <si>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</si>
  <si>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</si>
  <si>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</si>
  <si>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</si>
  <si>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</si>
  <si>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</si>
  <si>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</si>
  <si>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</si>
  <si>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</si>
  <si>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</si>
  <si>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</si>
  <si>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</si>
  <si>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</si>
  <si>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</si>
  <si>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</si>
  <si>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</si>
  <si>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</si>
  <si>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</si>
  <si>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</si>
  <si>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</si>
  <si>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</si>
  <si>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</si>
  <si>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</si>
  <si>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</si>
  <si>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</si>
  <si>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</si>
  <si>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</si>
  <si>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</si>
  <si>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</si>
  <si>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</si>
  <si>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</si>
  <si>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</si>
  <si>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</si>
  <si>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</si>
  <si>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</si>
  <si>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</si>
  <si>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</si>
  <si>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</si>
  <si>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</si>
  <si>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</si>
  <si>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</si>
  <si>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</si>
  <si>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</si>
  <si>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</si>
  <si>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</si>
  <si>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</si>
  <si>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</si>
  <si>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</si>
  <si>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</si>
  <si>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</si>
  <si>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</si>
  <si>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</si>
  <si>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</si>
  <si>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</si>
  <si>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</si>
  <si>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</si>
  <si>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</si>
  <si>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</si>
  <si>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</si>
  <si>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</si>
  <si>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</si>
  <si>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</si>
  <si>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</si>
  <si>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</si>
  <si>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</si>
  <si>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</si>
  <si>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</si>
  <si>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</si>
  <si>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</si>
  <si>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</si>
  <si>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</si>
  <si>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</si>
  <si>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</si>
  <si>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</si>
  <si>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</si>
  <si>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</si>
  <si>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</si>
  <si>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</si>
  <si>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</si>
  <si>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</si>
  <si>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</si>
  <si>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</si>
  <si>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</si>
  <si>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</si>
  <si>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</si>
  <si>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</si>
  <si>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</si>
  <si>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</si>
  <si>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</si>
  <si>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</si>
  <si>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</si>
  <si>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</si>
  <si>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</si>
  <si>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</si>
  <si>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</si>
  <si>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</si>
  <si>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</si>
  <si>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</si>
  <si>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</si>
  <si>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</si>
  <si>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</si>
  <si>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</si>
  <si>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</si>
  <si>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</si>
  <si>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</si>
  <si>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</si>
  <si>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</si>
  <si>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</si>
  <si>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</si>
  <si>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</si>
  <si>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</si>
  <si>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</si>
  <si>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</si>
  <si>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</si>
  <si>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</si>
  <si>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</si>
  <si>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</si>
  <si>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</si>
  <si>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</si>
  <si>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</si>
  <si>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</si>
  <si>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</si>
  <si>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</si>
  <si>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</si>
  <si>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</si>
  <si>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</si>
  <si>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</si>
  <si>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</si>
  <si>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</si>
  <si>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</si>
  <si>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</si>
  <si>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</si>
  <si>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</si>
  <si>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</si>
  <si>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</si>
  <si>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</si>
  <si>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</si>
  <si>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</si>
  <si>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</si>
  <si>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</si>
  <si>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</si>
  <si>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</si>
  <si>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</si>
  <si>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</si>
  <si>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</si>
  <si>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</si>
  <si>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</si>
  <si>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</si>
  <si>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</si>
  <si>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</si>
  <si>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</si>
  <si>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</si>
  <si>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</si>
  <si>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</si>
  <si>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</si>
  <si>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</si>
  <si>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</si>
  <si>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</si>
  <si>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</si>
  <si>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</si>
  <si>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</si>
  <si>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</si>
  <si>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</si>
  <si>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</si>
  <si>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</si>
  <si>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</si>
  <si>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</si>
  <si>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</si>
  <si>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</si>
  <si>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</si>
  <si>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</si>
  <si>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</si>
  <si>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</si>
  <si>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</si>
  <si>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</si>
  <si>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</si>
  <si>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</si>
  <si>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</si>
  <si>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</si>
  <si>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</si>
  <si>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</si>
  <si>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</si>
  <si>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</si>
  <si>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</si>
  <si>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</si>
  <si>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</si>
  <si>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</si>
  <si>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</si>
  <si>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</si>
  <si>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</si>
  <si>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</si>
  <si>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</si>
  <si>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</si>
  <si>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</si>
  <si>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</si>
  <si>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</si>
  <si>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</si>
  <si>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</si>
  <si>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</si>
  <si>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</si>
  <si>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</si>
  <si>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</si>
  <si>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</si>
  <si>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</si>
  <si>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</si>
  <si>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</si>
  <si>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</si>
  <si>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</si>
  <si>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</si>
  <si>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</si>
  <si>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</si>
  <si>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</si>
  <si>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</si>
  <si>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</si>
  <si>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</si>
  <si>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</si>
  <si>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</si>
  <si>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</si>
  <si>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</si>
  <si>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</si>
  <si>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</si>
  <si>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</si>
  <si>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</si>
  <si>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</si>
  <si>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</si>
  <si>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</si>
  <si>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</si>
  <si>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</si>
  <si>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</si>
  <si>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</si>
  <si>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</si>
  <si>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</si>
  <si>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</si>
  <si>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</si>
  <si>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</si>
  <si>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</si>
  <si>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</si>
  <si>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</si>
  <si>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</si>
  <si>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</si>
  <si>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</si>
  <si>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</si>
  <si>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</si>
  <si>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</si>
  <si>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</si>
  <si>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</si>
  <si>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</si>
  <si>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</si>
  <si>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</si>
  <si>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</si>
  <si>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</si>
  <si>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</si>
  <si>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</si>
  <si>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</si>
  <si>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</si>
  <si>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</si>
  <si>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</si>
  <si>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</si>
  <si>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</si>
  <si>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</si>
  <si>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</si>
  <si>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</si>
  <si>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</si>
  <si>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</si>
  <si>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</si>
  <si>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</si>
  <si>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</si>
  <si>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</si>
  <si>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</si>
  <si>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</si>
  <si>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</si>
  <si>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</si>
  <si>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</si>
  <si>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</si>
  <si>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</si>
  <si>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</si>
  <si>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</si>
  <si>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</si>
  <si>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</si>
  <si>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</si>
  <si>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</si>
  <si>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</si>
  <si>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</si>
  <si>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</si>
  <si>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</si>
  <si>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</si>
  <si>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</si>
  <si>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</si>
  <si>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</si>
  <si>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</si>
  <si>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</si>
  <si>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</si>
  <si>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</si>
  <si>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</si>
  <si>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</si>
  <si>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</si>
  <si>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</si>
  <si>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</si>
  <si>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</si>
  <si>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</si>
  <si>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</si>
  <si>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</si>
  <si>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</si>
  <si>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</si>
  <si>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</si>
  <si>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</si>
  <si>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</si>
  <si>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</si>
  <si>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</si>
  <si>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</si>
  <si>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</si>
  <si>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</si>
  <si>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</si>
  <si>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</si>
  <si>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</si>
  <si>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</si>
  <si>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</si>
  <si>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</si>
  <si>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</si>
  <si>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</si>
  <si>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</si>
  <si>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</si>
  <si>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</si>
  <si>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</si>
  <si>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</si>
  <si>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</si>
  <si>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</si>
  <si>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</si>
  <si>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</si>
  <si>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</si>
  <si>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</si>
  <si>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</si>
  <si>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</si>
  <si>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</si>
  <si>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</si>
  <si>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</si>
  <si>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</si>
  <si>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</si>
  <si>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</si>
  <si>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</si>
  <si>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</si>
  <si>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</si>
  <si>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</si>
  <si>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</si>
  <si>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</si>
  <si>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</si>
  <si>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</si>
  <si>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</si>
  <si>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</si>
  <si>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</si>
  <si>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</si>
  <si>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</si>
  <si>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</si>
  <si>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</si>
  <si>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</si>
  <si>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</si>
  <si>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</si>
  <si>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</si>
  <si>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</si>
  <si>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</si>
  <si>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</si>
  <si>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</si>
  <si>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</si>
  <si>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</si>
  <si>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</si>
  <si>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</si>
  <si>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</si>
  <si>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</si>
  <si>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</si>
  <si>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</si>
  <si>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</si>
  <si>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</si>
  <si>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</si>
  <si>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</si>
  <si>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</si>
  <si>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</si>
  <si>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</si>
  <si>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</si>
  <si>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</si>
  <si>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</si>
  <si>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</si>
  <si>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</si>
  <si>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</si>
  <si>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</si>
  <si>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</si>
  <si>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</si>
  <si>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</si>
  <si>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</si>
  <si>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</si>
  <si>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</si>
  <si>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</si>
  <si>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</si>
  <si>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</si>
  <si>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</si>
  <si>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</si>
  <si>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</si>
  <si>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</si>
  <si>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</si>
  <si>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</si>
  <si>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</si>
  <si>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</si>
  <si>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</si>
  <si>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</si>
  <si>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</si>
  <si>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</si>
  <si>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</si>
  <si>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</si>
  <si>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</si>
  <si>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</si>
  <si>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</si>
  <si>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</si>
  <si>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</si>
  <si>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</si>
  <si>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</si>
  <si>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</si>
  <si>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</si>
  <si>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</si>
  <si>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</si>
  <si>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</si>
  <si>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</si>
  <si>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</si>
  <si>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</si>
  <si>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</si>
  <si>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</si>
  <si>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</si>
  <si>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</si>
  <si>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</si>
  <si>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</si>
  <si>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</si>
  <si>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</si>
  <si>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</si>
  <si>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</si>
  <si>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</si>
  <si>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</si>
  <si>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</si>
  <si>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</si>
  <si>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</si>
  <si>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</si>
  <si>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</si>
  <si>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</si>
  <si>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</si>
  <si>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</si>
  <si>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</si>
  <si>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</si>
  <si>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</si>
  <si>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</si>
  <si>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</si>
  <si>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</si>
  <si>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</si>
  <si>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</si>
  <si>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</si>
  <si>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</si>
  <si>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</si>
  <si>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</si>
  <si>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</si>
  <si>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</si>
  <si>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</si>
  <si>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</si>
  <si>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</si>
  <si>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</si>
  <si>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</si>
  <si>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</si>
  <si>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</si>
  <si>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</si>
  <si>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</si>
  <si>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</si>
  <si>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</si>
  <si>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</si>
  <si>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</si>
  <si>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</si>
  <si>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</si>
  <si>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</si>
  <si>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</si>
  <si>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</si>
  <si>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</si>
  <si>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</si>
  <si>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</si>
  <si>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</si>
  <si>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</si>
  <si>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</si>
  <si>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</si>
  <si>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</si>
  <si>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</si>
  <si>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</si>
  <si>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</si>
  <si>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</si>
  <si>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</si>
  <si>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</si>
  <si>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</si>
  <si>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</si>
  <si>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</si>
  <si>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</si>
  <si>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</si>
  <si>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</si>
  <si>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</si>
  <si>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</si>
  <si>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</si>
  <si>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</si>
  <si>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</si>
  <si>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</si>
  <si>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</si>
  <si>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</si>
  <si>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</si>
  <si>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</si>
  <si>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</si>
  <si>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</si>
  <si>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</si>
  <si>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</si>
  <si>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</si>
  <si>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</si>
  <si>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</si>
  <si>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</si>
  <si>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</si>
  <si>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</si>
  <si>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</si>
  <si>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</si>
  <si>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</si>
  <si>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</si>
  <si>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</si>
  <si>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</si>
  <si>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</si>
  <si>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</si>
  <si>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</si>
  <si>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</si>
  <si>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</si>
  <si>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</si>
  <si>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</si>
  <si>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</si>
  <si>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</si>
  <si>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</si>
  <si>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</si>
  <si>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</si>
  <si>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</si>
  <si>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</si>
  <si>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</si>
  <si>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</si>
  <si>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</si>
  <si>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</si>
  <si>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</si>
  <si>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</si>
  <si>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</si>
  <si>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</si>
  <si>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</si>
  <si>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</si>
  <si>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</si>
  <si>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</si>
  <si>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</si>
  <si>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</si>
  <si>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</si>
  <si>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</si>
  <si>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</si>
  <si>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</si>
  <si>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</si>
  <si>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</si>
  <si>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</si>
  <si>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</si>
  <si>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</si>
  <si>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</si>
  <si>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</si>
  <si>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</si>
  <si>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</si>
  <si>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</si>
  <si>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</si>
  <si>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</si>
  <si>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</si>
  <si>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</si>
  <si>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</si>
  <si>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</si>
  <si>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</si>
  <si>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</si>
  <si>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</si>
  <si>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</si>
  <si>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</si>
  <si>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</si>
  <si>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</si>
  <si>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</si>
  <si>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</si>
  <si>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</si>
  <si>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</si>
  <si>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</si>
  <si>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</si>
  <si>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</si>
  <si>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</si>
  <si>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</si>
  <si>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</si>
  <si>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</si>
  <si>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</si>
  <si>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</si>
  <si>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</si>
  <si>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</si>
  <si>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</si>
  <si>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</si>
  <si>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</si>
  <si>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</si>
  <si>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</si>
  <si>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</si>
  <si>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</si>
  <si>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</si>
  <si>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</si>
  <si>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</si>
  <si>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</si>
  <si>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</si>
  <si>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</si>
  <si>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</si>
  <si>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</si>
  <si>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</si>
  <si>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</si>
  <si>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</si>
  <si>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</si>
  <si>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</si>
  <si>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</si>
  <si>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</si>
  <si>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</si>
  <si>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</si>
  <si>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</si>
  <si>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</si>
  <si>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</si>
  <si>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</si>
  <si>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</si>
  <si>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</si>
  <si>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</si>
  <si>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</si>
  <si>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</si>
  <si>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</si>
  <si>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</si>
  <si>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</si>
  <si>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</si>
  <si>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</si>
  <si>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</si>
  <si>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</si>
  <si>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</si>
  <si>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</si>
  <si>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</si>
  <si>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</si>
  <si>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</si>
  <si>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</si>
  <si>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</si>
  <si>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</si>
  <si>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</si>
  <si>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</si>
  <si>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</si>
  <si>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</si>
  <si>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</si>
  <si>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</si>
  <si>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</si>
  <si>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</si>
  <si>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</si>
  <si>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</si>
  <si>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</si>
  <si>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</si>
  <si>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</si>
  <si>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</si>
  <si>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</si>
  <si>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</si>
  <si>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</si>
  <si>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</si>
  <si>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</si>
  <si>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</si>
  <si>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</si>
  <si>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</si>
  <si>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</si>
  <si>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</si>
  <si>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</si>
  <si>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</si>
  <si>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</si>
  <si>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</si>
  <si>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</si>
  <si>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</si>
  <si>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</si>
  <si>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</si>
  <si>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</si>
  <si>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</si>
  <si>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</si>
  <si>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</si>
  <si>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</si>
  <si>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</si>
  <si>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</si>
  <si>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</si>
  <si>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</si>
  <si>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</si>
  <si>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</si>
  <si>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</si>
  <si>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</si>
  <si>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</si>
  <si>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</si>
  <si>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</si>
  <si>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</si>
  <si>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</si>
  <si>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</si>
  <si>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</si>
  <si>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</si>
  <si>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</si>
  <si>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</si>
  <si>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</si>
  <si>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</si>
  <si>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</si>
  <si>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</si>
  <si>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</si>
  <si>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</si>
  <si>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</si>
  <si>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</si>
  <si>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</si>
  <si>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</si>
  <si>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</si>
  <si>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</si>
  <si>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</si>
  <si>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</si>
  <si>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</si>
  <si>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</si>
  <si>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</si>
  <si>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</si>
  <si>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</si>
  <si>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</si>
  <si>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</si>
  <si>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</si>
  <si>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</si>
  <si>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</si>
  <si>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</si>
  <si>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</si>
  <si>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</si>
  <si>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</si>
  <si>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</si>
  <si>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</si>
  <si>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</si>
  <si>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</si>
  <si>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</si>
  <si>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</si>
  <si>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</si>
  <si>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</si>
  <si>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</si>
  <si>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</si>
  <si>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</si>
  <si>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</si>
  <si>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</si>
  <si>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</si>
  <si>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</si>
  <si>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</si>
  <si>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</si>
  <si>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</si>
  <si>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</si>
  <si>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</si>
  <si>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</si>
  <si>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</si>
  <si>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</si>
  <si>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</si>
  <si>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</si>
  <si>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</si>
  <si>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</si>
  <si>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</si>
  <si>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</si>
  <si>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</si>
  <si>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</si>
  <si>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</si>
  <si>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</si>
  <si>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</si>
  <si>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</si>
  <si>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</si>
  <si>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</si>
  <si>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</si>
  <si>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</si>
  <si>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</si>
  <si>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</si>
  <si>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</si>
  <si>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</si>
  <si>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</si>
  <si>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</si>
  <si>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</si>
  <si>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</si>
  <si>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</si>
  <si>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</si>
  <si>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</si>
  <si>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</si>
  <si>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</si>
  <si>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</si>
  <si>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</si>
  <si>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</si>
  <si>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</si>
  <si>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</si>
  <si>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</si>
  <si>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</si>
  <si>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</si>
  <si>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</si>
  <si>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</si>
  <si>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</si>
  <si>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</si>
  <si>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</si>
  <si>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</si>
  <si>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</si>
  <si>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</si>
  <si>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</si>
  <si>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</si>
  <si>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</si>
  <si>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</si>
  <si>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</si>
  <si>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</si>
  <si>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</si>
  <si>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</si>
  <si>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</si>
  <si>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</si>
  <si>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</si>
  <si>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</si>
  <si>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</si>
  <si>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</si>
  <si>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</si>
  <si>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</si>
  <si>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</si>
  <si>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</si>
  <si>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</si>
  <si>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</si>
  <si>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</si>
  <si>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</si>
  <si>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</si>
  <si>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</si>
  <si>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</si>
  <si>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</si>
  <si>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</si>
  <si>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</si>
  <si>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</si>
  <si>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</si>
  <si>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</si>
  <si>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</si>
  <si>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</si>
  <si>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</si>
  <si>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</si>
  <si>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</si>
  <si>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</si>
  <si>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</si>
  <si>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</si>
  <si>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</si>
  <si>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</si>
  <si>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</si>
  <si>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</si>
  <si>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</si>
  <si>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</si>
  <si>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</si>
  <si>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</si>
  <si>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</si>
  <si>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</si>
  <si>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</si>
  <si>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</si>
  <si>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</si>
  <si>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</si>
  <si>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</si>
  <si>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</si>
  <si>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</si>
  <si>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</si>
  <si>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</si>
  <si>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</si>
  <si>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</si>
  <si>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</si>
  <si>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</si>
  <si>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</si>
  <si>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</si>
  <si>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</si>
  <si>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</si>
  <si>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</si>
  <si>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</si>
  <si>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</si>
  <si>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</si>
  <si>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</si>
  <si>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</si>
  <si>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</si>
  <si>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</si>
  <si>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</si>
  <si>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</si>
  <si>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</si>
  <si>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</si>
  <si>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</si>
  <si>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</si>
  <si>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</si>
  <si>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</si>
  <si>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</si>
  <si>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</si>
  <si>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</si>
  <si>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</si>
  <si>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</si>
  <si>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</si>
  <si>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</si>
  <si>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</si>
  <si>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</si>
  <si>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</si>
  <si>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</si>
  <si>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</si>
  <si>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</si>
  <si>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</si>
  <si>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</si>
  <si>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</si>
  <si>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</si>
  <si>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</si>
  <si>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</si>
  <si>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</si>
  <si>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</si>
  <si>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</si>
  <si>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</si>
  <si>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</si>
  <si>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</si>
  <si>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</si>
  <si>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</si>
  <si>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</si>
  <si>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</si>
  <si>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</si>
  <si>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</si>
  <si>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</si>
  <si>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</si>
  <si>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</si>
  <si>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</si>
  <si>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</si>
  <si>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</si>
  <si>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</si>
  <si>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</si>
  <si>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</si>
  <si>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</si>
  <si>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</si>
  <si>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</si>
  <si>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</si>
  <si>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</si>
  <si>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</si>
  <si>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</si>
  <si>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</si>
  <si>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</si>
  <si>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</si>
  <si>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</si>
  <si>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</si>
  <si>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</si>
  <si>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</si>
  <si>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</si>
  <si>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</si>
  <si>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</si>
  <si>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</si>
  <si>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</si>
  <si>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</si>
  <si>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</si>
  <si>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</si>
  <si>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</si>
  <si>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</si>
  <si>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</si>
  <si>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</si>
  <si>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</si>
  <si>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</si>
  <si>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</si>
  <si>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</si>
  <si>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</si>
  <si>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</si>
  <si>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</si>
  <si>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</si>
  <si>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</si>
  <si>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</si>
  <si>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</si>
  <si>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</si>
  <si>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</si>
  <si>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</si>
  <si>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</si>
  <si>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</si>
  <si>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</si>
  <si>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</si>
  <si>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</si>
  <si>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</si>
  <si>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</si>
  <si>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</si>
  <si>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</si>
  <si>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</si>
  <si>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</si>
  <si>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</si>
  <si>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</si>
  <si>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</si>
  <si>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</si>
  <si>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</si>
  <si>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</si>
  <si>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</si>
  <si>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</si>
  <si>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</si>
  <si>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</si>
  <si>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</si>
  <si>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</si>
  <si>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</si>
  <si>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</si>
  <si>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</si>
  <si>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</si>
  <si>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</si>
  <si>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</si>
  <si>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</si>
  <si>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</si>
  <si>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</si>
  <si>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</si>
  <si>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</si>
  <si>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</si>
  <si>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</si>
  <si>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</si>
  <si>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</si>
  <si>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</si>
  <si>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</si>
  <si>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</si>
  <si>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</si>
  <si>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</si>
  <si>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</si>
  <si>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</si>
  <si>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</si>
  <si>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</si>
  <si>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</si>
  <si>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</si>
  <si>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</si>
  <si>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</si>
  <si>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</si>
  <si>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</si>
  <si>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</si>
  <si>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</si>
  <si>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</si>
  <si>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</si>
  <si>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</si>
  <si>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</si>
  <si>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</si>
  <si>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</si>
  <si>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</si>
  <si>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</si>
  <si>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</si>
  <si>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</si>
  <si>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</si>
  <si>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</si>
  <si>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</si>
  <si>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</si>
  <si>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</si>
  <si>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</si>
  <si>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</si>
  <si>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</si>
  <si>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</si>
  <si>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</si>
  <si>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</si>
  <si>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</si>
  <si>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</si>
  <si>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</si>
  <si>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</si>
  <si>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</si>
  <si>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</si>
  <si>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</si>
  <si>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</si>
  <si>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</si>
  <si>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</si>
  <si>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</si>
  <si>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</si>
  <si>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</si>
  <si>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</si>
  <si>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</si>
  <si>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</si>
  <si>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</si>
  <si>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</si>
  <si>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</si>
  <si>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</si>
  <si>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</si>
  <si>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</si>
  <si>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</si>
  <si>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</si>
  <si>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</si>
  <si>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</si>
  <si>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</si>
  <si>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</si>
  <si>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</si>
  <si>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</si>
  <si>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</si>
  <si>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</si>
  <si>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</si>
  <si>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</si>
  <si>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</si>
  <si>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</si>
  <si>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</si>
  <si>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</si>
  <si>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</si>
  <si>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</si>
  <si>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</si>
  <si>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</si>
  <si>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</si>
  <si>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</si>
  <si>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</si>
  <si>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</si>
  <si>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</si>
  <si>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</si>
  <si>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</si>
  <si>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</si>
  <si>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</si>
  <si>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</si>
  <si>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</si>
  <si>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</si>
  <si>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</si>
  <si>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</si>
  <si>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</si>
  <si>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</si>
  <si>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</si>
  <si>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</si>
  <si>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</si>
  <si>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</si>
  <si>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</si>
  <si>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</si>
  <si>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</si>
  <si>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</si>
  <si>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</si>
  <si>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</si>
  <si>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</si>
  <si>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</si>
  <si>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</si>
  <si>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</si>
  <si>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</si>
  <si>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</si>
  <si>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</si>
  <si>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</si>
  <si>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</si>
  <si>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</si>
  <si>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</si>
  <si>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</si>
  <si>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</si>
  <si>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</si>
  <si>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</si>
  <si>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</si>
  <si>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</si>
  <si>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</si>
  <si>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</si>
  <si>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</si>
  <si>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</si>
  <si>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</si>
  <si>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</si>
  <si>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</si>
  <si>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</si>
  <si>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</si>
  <si>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</si>
  <si>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</si>
  <si>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</si>
  <si>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</si>
  <si>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</si>
  <si>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</si>
  <si>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</si>
  <si>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</si>
  <si>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</si>
  <si>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</si>
  <si>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</si>
  <si>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</si>
  <si>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</si>
  <si>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</si>
  <si>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</si>
  <si>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</si>
  <si>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</si>
  <si>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</si>
  <si>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</si>
  <si>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</si>
  <si>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</si>
  <si>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</si>
  <si>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</si>
  <si>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</si>
  <si>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</si>
  <si>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</si>
  <si>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</si>
  <si>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</si>
  <si>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</si>
  <si>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</si>
  <si>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</si>
  <si>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</si>
  <si>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</si>
  <si>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</si>
  <si>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</si>
  <si>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</si>
  <si>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</si>
  <si>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</si>
  <si>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</si>
  <si>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</si>
  <si>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</si>
  <si>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</si>
  <si>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</si>
  <si>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</si>
  <si>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</si>
  <si>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</si>
  <si>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</si>
  <si>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</si>
  <si>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</si>
  <si>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</si>
  <si>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</si>
  <si>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</si>
  <si>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</si>
  <si>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</si>
  <si>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</si>
  <si>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</si>
  <si>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</si>
  <si>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</si>
  <si>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</si>
  <si>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</si>
  <si>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</si>
  <si>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</si>
  <si>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</si>
  <si>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</si>
  <si>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</si>
  <si>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</si>
  <si>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</si>
  <si>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</si>
  <si>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</si>
  <si>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</si>
  <si>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</si>
  <si>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</si>
  <si>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</si>
  <si>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</si>
  <si>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</si>
  <si>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</si>
  <si>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</si>
  <si>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</si>
  <si>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</si>
  <si>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</si>
  <si>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</si>
  <si>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</si>
  <si>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</si>
  <si>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</si>
  <si>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</si>
  <si>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</si>
  <si>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</si>
  <si>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</si>
  <si>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</si>
  <si>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</si>
  <si>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</si>
  <si>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</si>
  <si>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</si>
  <si>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</si>
  <si>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</si>
  <si>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</si>
  <si>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</si>
  <si>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</si>
  <si>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</si>
  <si>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</si>
  <si>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</si>
  <si>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</si>
  <si>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</si>
  <si>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</si>
  <si>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</si>
  <si>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</si>
  <si>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</si>
  <si>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</si>
  <si>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</si>
  <si>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</si>
  <si>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</si>
  <si>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</si>
  <si>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</si>
  <si>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</si>
  <si>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</si>
  <si>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</si>
  <si>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</si>
  <si>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</si>
  <si>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</si>
  <si>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</si>
  <si>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</si>
  <si>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</si>
  <si>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</si>
  <si>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</si>
  <si>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</si>
  <si>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</si>
  <si>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</si>
  <si>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</si>
  <si>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</si>
  <si>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</si>
  <si>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</si>
  <si>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</si>
  <si>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</si>
  <si>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</si>
  <si>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</si>
  <si>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</si>
  <si>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</si>
  <si>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</si>
  <si>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</si>
  <si>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</si>
  <si>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</si>
  <si>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</si>
  <si>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</si>
  <si>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</si>
  <si>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</si>
  <si>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</si>
  <si>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</si>
  <si>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</si>
  <si>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</si>
  <si>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</si>
  <si>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</si>
  <si>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</si>
  <si>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</si>
  <si>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</si>
  <si>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</si>
  <si>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</si>
  <si>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</si>
  <si>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</si>
  <si>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</si>
  <si>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</si>
  <si>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</si>
  <si>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</si>
  <si>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</si>
  <si>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</si>
  <si>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</si>
  <si>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</si>
  <si>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</si>
  <si>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</si>
  <si>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</si>
  <si>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</si>
  <si>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</si>
  <si>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</si>
  <si>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</si>
  <si>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</si>
  <si>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</si>
  <si>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</si>
  <si>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</si>
  <si>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</si>
  <si>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</si>
  <si>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</si>
  <si>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</si>
  <si>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</si>
  <si>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</si>
  <si>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</si>
  <si>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</si>
  <si>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</si>
  <si>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</si>
  <si>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</si>
  <si>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</si>
  <si>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</si>
  <si>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</si>
  <si>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</si>
  <si>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</si>
  <si>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</si>
  <si>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</si>
  <si>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</si>
  <si>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</si>
  <si>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</si>
  <si>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</si>
  <si>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</si>
  <si>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</si>
  <si>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</si>
  <si>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</si>
  <si>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</si>
  <si>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</si>
  <si>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</si>
  <si>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</si>
  <si>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</si>
  <si>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</si>
  <si>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</si>
  <si>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</si>
  <si>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</si>
  <si>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</si>
  <si>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</si>
  <si>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</si>
  <si>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</si>
  <si>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</si>
  <si>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</si>
  <si>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</si>
  <si>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</si>
  <si>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</si>
  <si>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</si>
  <si>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</si>
  <si>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</si>
  <si>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</si>
  <si>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</si>
  <si>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</si>
  <si>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</si>
  <si>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</si>
  <si>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</si>
  <si>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</si>
  <si>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</si>
  <si>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</si>
  <si>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</si>
  <si>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</si>
  <si>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</si>
  <si>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</si>
  <si>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</si>
  <si>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</si>
  <si>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</si>
  <si>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</si>
  <si>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</si>
  <si>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</si>
  <si>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</si>
  <si>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</si>
  <si>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</si>
  <si>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</si>
  <si>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</si>
  <si>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</si>
  <si>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</si>
  <si>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</si>
  <si>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</si>
  <si>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</si>
  <si>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</si>
  <si>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</si>
  <si>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</si>
  <si>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</si>
  <si>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</si>
  <si>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</si>
  <si>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</si>
  <si>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</si>
  <si>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</si>
  <si>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</si>
  <si>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</si>
  <si>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</si>
  <si>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</si>
  <si>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</si>
  <si>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</si>
  <si>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</si>
  <si>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</si>
  <si>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</si>
  <si>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</si>
  <si>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</si>
  <si>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</si>
  <si>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</si>
  <si>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</si>
  <si>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</si>
  <si>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</si>
  <si>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</si>
  <si>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</si>
  <si>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</si>
  <si>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</si>
  <si>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</si>
  <si>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</si>
  <si>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</si>
  <si>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</si>
  <si>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</si>
  <si>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</si>
  <si>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</si>
  <si>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</si>
  <si>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</si>
  <si>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</si>
  <si>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</si>
  <si>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</si>
  <si>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</si>
  <si>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</si>
  <si>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</si>
  <si>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</si>
  <si>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</si>
  <si>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</si>
  <si>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</si>
  <si>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</si>
  <si>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</si>
  <si>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</si>
  <si>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</si>
  <si>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</si>
  <si>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</si>
  <si>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</si>
  <si>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</si>
  <si>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</si>
  <si>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</si>
  <si>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</si>
  <si>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</si>
  <si>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</si>
  <si>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</si>
  <si>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</si>
  <si>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</si>
  <si>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</si>
  <si>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</si>
  <si>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</si>
  <si>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</si>
  <si>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</si>
  <si>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</si>
  <si>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</si>
  <si>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</si>
  <si>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</si>
  <si>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</si>
  <si>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</si>
  <si>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</si>
  <si>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</si>
  <si>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</si>
  <si>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</si>
  <si>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</si>
  <si>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</si>
  <si>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</si>
  <si>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</si>
  <si>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</si>
  <si>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</si>
  <si>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</si>
  <si>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</si>
  <si>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</si>
  <si>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</si>
  <si>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</si>
  <si>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</si>
  <si>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</si>
  <si>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</si>
  <si>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</si>
  <si>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</si>
  <si>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</si>
  <si>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</si>
  <si>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</si>
  <si>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</si>
  <si>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</si>
  <si>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</si>
  <si>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</si>
  <si>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</si>
  <si>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</si>
  <si>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</si>
  <si>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</si>
  <si>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</si>
  <si>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</si>
  <si>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</si>
  <si>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</si>
  <si>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</si>
  <si>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</si>
  <si>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</si>
  <si>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</si>
  <si>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</si>
  <si>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</si>
  <si>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</si>
  <si>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</si>
  <si>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</si>
  <si>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</si>
  <si>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</si>
  <si>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</si>
  <si>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</si>
  <si>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</si>
  <si>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</si>
  <si>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</si>
  <si>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</si>
  <si>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</si>
  <si>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</si>
  <si>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</si>
  <si>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</si>
  <si>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</si>
  <si>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</si>
  <si>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</si>
  <si>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</si>
  <si>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</si>
  <si>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</si>
  <si>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</si>
  <si>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</si>
  <si>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</si>
  <si>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</si>
  <si>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</si>
  <si>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</si>
  <si>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</si>
  <si>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</si>
  <si>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</si>
  <si>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</si>
  <si>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</si>
  <si>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</si>
  <si>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</si>
  <si>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</si>
  <si>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</si>
  <si>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</si>
  <si>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</si>
  <si>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</si>
  <si>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</si>
  <si>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</si>
  <si>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</si>
  <si>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</si>
  <si>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</si>
  <si>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</si>
  <si>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</si>
  <si>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</si>
  <si>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</si>
  <si>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</si>
  <si>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</si>
  <si>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</si>
  <si>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</si>
  <si>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</si>
  <si>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</si>
  <si>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</si>
  <si>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</si>
  <si>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</si>
  <si>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</si>
  <si>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</si>
  <si>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</si>
  <si>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</si>
  <si>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</si>
  <si>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</si>
  <si>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</si>
  <si>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</si>
  <si>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</si>
  <si>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</si>
  <si>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</si>
  <si>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</si>
  <si>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</si>
  <si>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</si>
  <si>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</si>
  <si>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</si>
  <si>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</si>
  <si>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</si>
  <si>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</si>
  <si>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</si>
  <si>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</si>
  <si>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</si>
  <si>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</si>
  <si>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</si>
  <si>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</si>
  <si>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</si>
  <si>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</si>
  <si>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</si>
  <si>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</si>
  <si>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</si>
  <si>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</si>
  <si>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</si>
  <si>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</si>
  <si>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</si>
  <si>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</si>
  <si>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</si>
  <si>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</si>
  <si>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</si>
  <si>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</si>
  <si>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</si>
  <si>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</si>
  <si>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</si>
  <si>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</si>
  <si>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</si>
  <si>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</si>
  <si>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</si>
  <si>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</si>
  <si>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</si>
  <si>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</si>
  <si>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</si>
  <si>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</si>
  <si>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</si>
  <si>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</si>
  <si>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</si>
  <si>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</si>
  <si>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</si>
  <si>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</si>
  <si>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</si>
  <si>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</si>
  <si>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</si>
  <si>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</si>
  <si>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</si>
  <si>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</si>
  <si>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</si>
  <si>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</si>
  <si>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</si>
  <si>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</si>
  <si>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</si>
  <si>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</si>
  <si>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</si>
  <si>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</si>
  <si>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</si>
  <si>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</si>
  <si>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</si>
  <si>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</si>
  <si>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</si>
  <si>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</si>
  <si>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</si>
  <si>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</si>
  <si>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</si>
  <si>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</si>
  <si>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</si>
  <si>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</si>
  <si>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</si>
  <si>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</si>
  <si>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</si>
  <si>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</si>
  <si>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</si>
  <si>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</si>
  <si>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</si>
  <si>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</si>
  <si>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</si>
  <si>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</si>
  <si>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</si>
  <si>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</si>
  <si>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</si>
  <si>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</si>
  <si>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</si>
  <si>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</si>
  <si>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</si>
  <si>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</si>
  <si>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</si>
  <si>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</si>
  <si>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</si>
  <si>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</si>
  <si>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</si>
  <si>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</si>
  <si>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</si>
  <si>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</si>
  <si>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</si>
  <si>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</si>
  <si>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</si>
  <si>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</si>
  <si>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</si>
  <si>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</si>
  <si>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</si>
  <si>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</si>
  <si>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</si>
  <si>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</si>
  <si>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</si>
  <si>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</si>
  <si>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</si>
  <si>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</si>
  <si>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</si>
  <si>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</si>
  <si>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</si>
  <si>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</si>
  <si>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</si>
  <si>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</si>
  <si>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</si>
  <si>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</si>
  <si>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</si>
  <si>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</si>
  <si>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</si>
  <si>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</si>
  <si>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</si>
  <si>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</si>
  <si>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</si>
  <si>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</si>
  <si>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</si>
  <si>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</si>
  <si>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</si>
  <si>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</si>
  <si>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</si>
  <si>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</si>
  <si>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</si>
  <si>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</si>
  <si>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</si>
  <si>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</si>
  <si>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</si>
  <si>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</si>
  <si>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</si>
  <si>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</si>
  <si>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</si>
  <si>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</si>
  <si>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</si>
  <si>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</si>
  <si>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</si>
  <si>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</si>
  <si>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</si>
  <si>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</si>
  <si>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</si>
  <si>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</si>
  <si>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</si>
  <si>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</si>
  <si>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</si>
  <si>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</si>
  <si>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</si>
  <si>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</si>
  <si>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</si>
  <si>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</si>
  <si>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</si>
  <si>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</si>
  <si>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</si>
  <si>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</si>
  <si>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</si>
  <si>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</si>
  <si>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</si>
  <si>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</si>
  <si>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</si>
  <si>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</si>
  <si>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</si>
  <si>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</si>
  <si>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</si>
  <si>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</si>
  <si>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</si>
  <si>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</si>
  <si>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</si>
  <si>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</si>
  <si>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</si>
  <si>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</si>
  <si>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</si>
  <si>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</si>
  <si>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</si>
  <si>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</si>
  <si>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</si>
  <si>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</si>
  <si>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</si>
  <si>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</si>
  <si>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</si>
  <si>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</si>
  <si>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</si>
  <si>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</si>
  <si>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</si>
  <si>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</si>
  <si>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</si>
  <si>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</si>
  <si>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</si>
  <si>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</si>
  <si>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</si>
  <si>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</si>
  <si>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</si>
  <si>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</si>
  <si>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</si>
  <si>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</si>
  <si>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</si>
  <si>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</si>
  <si>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</si>
  <si>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</si>
  <si>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</si>
  <si>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</si>
  <si>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</si>
  <si>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</si>
  <si>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</si>
  <si>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</si>
  <si>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</si>
  <si>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</si>
  <si>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</si>
  <si>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</si>
  <si>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</si>
  <si>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</si>
  <si>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</si>
  <si>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</si>
  <si>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</si>
  <si>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</si>
  <si>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</si>
  <si>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</si>
  <si>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</si>
  <si>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</si>
  <si>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</si>
  <si>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</si>
  <si>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</si>
  <si>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</si>
  <si>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</si>
  <si>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</si>
  <si>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</si>
  <si>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</si>
  <si>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</si>
  <si>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</si>
  <si>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</si>
  <si>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</si>
  <si>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</si>
  <si>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</si>
  <si>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</si>
  <si>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</si>
  <si>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</si>
  <si>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</si>
  <si>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</si>
  <si>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</si>
  <si>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</si>
  <si>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</si>
  <si>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</si>
  <si>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</si>
  <si>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</si>
  <si>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</si>
  <si>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</si>
  <si>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</si>
  <si>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</si>
  <si>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</si>
  <si>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</si>
  <si>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</si>
  <si>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</si>
  <si>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</si>
  <si>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</si>
  <si>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</si>
  <si>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</si>
  <si>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</si>
  <si>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</si>
  <si>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</si>
  <si>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</si>
  <si>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</si>
  <si>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</si>
  <si>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</si>
  <si>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</si>
  <si>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</si>
  <si>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</si>
  <si>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</si>
  <si>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</si>
  <si>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</si>
  <si>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</si>
  <si>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</si>
  <si>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</si>
  <si>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</si>
  <si>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</si>
  <si>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</si>
  <si>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</si>
  <si>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</si>
  <si>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</si>
  <si>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</si>
  <si>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</si>
  <si>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</si>
  <si>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</si>
  <si>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</si>
  <si>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</si>
  <si>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</si>
  <si>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</si>
  <si>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</si>
  <si>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</si>
  <si>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</si>
  <si>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</si>
  <si>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</si>
  <si>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</si>
  <si>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</si>
  <si>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</si>
  <si>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</si>
  <si>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</si>
  <si>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</si>
  <si>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</si>
  <si>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</si>
  <si>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</si>
  <si>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</si>
  <si>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</si>
  <si>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</si>
  <si>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</si>
  <si>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</si>
  <si>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</si>
  <si>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</si>
  <si>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</si>
  <si>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</si>
  <si>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</si>
  <si>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</si>
  <si>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</si>
  <si>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</si>
  <si>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</si>
  <si>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</si>
  <si>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</si>
  <si>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</si>
  <si>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</si>
  <si>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</si>
  <si>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</si>
  <si>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</si>
  <si>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</si>
  <si>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</si>
  <si>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</si>
  <si>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</si>
  <si>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</si>
  <si>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</si>
  <si>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</si>
  <si>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</si>
  <si>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</si>
  <si>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</si>
  <si>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</si>
  <si>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</si>
  <si>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</si>
  <si>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</si>
  <si>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</si>
  <si>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</si>
  <si>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</si>
  <si>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</si>
  <si>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</si>
  <si>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</si>
  <si>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</si>
  <si>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</si>
  <si>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</si>
  <si>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</si>
  <si>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</si>
  <si>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</si>
  <si>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</si>
  <si>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</si>
  <si>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</si>
  <si>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</si>
  <si>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</si>
  <si>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</si>
  <si>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</si>
  <si>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</si>
  <si>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</si>
  <si>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</si>
  <si>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</si>
  <si>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</si>
  <si>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</si>
  <si>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</si>
  <si>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</si>
  <si>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</si>
  <si>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</si>
  <si>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</si>
  <si>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</si>
  <si>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</si>
  <si>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</si>
  <si>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</si>
  <si>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</si>
  <si>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</si>
  <si>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</si>
  <si>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</si>
  <si>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</si>
  <si>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</si>
  <si>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</si>
  <si>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</si>
  <si>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</si>
  <si>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</si>
  <si>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</si>
  <si>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</si>
  <si>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</si>
  <si>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</si>
  <si>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</si>
  <si>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</si>
  <si>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</si>
  <si>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</si>
  <si>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</si>
  <si>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</si>
  <si>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</si>
  <si>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</si>
  <si>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</si>
  <si>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</si>
  <si>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</si>
  <si>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</si>
  <si>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</si>
  <si>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</si>
  <si>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</si>
  <si>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</si>
  <si>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</si>
  <si>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</si>
  <si>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</si>
  <si>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</si>
  <si>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</si>
  <si>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</si>
  <si>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</si>
  <si>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</si>
  <si>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</si>
  <si>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</si>
  <si>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</si>
  <si>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</si>
  <si>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</si>
  <si>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</si>
  <si>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</si>
  <si>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</si>
  <si>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</si>
  <si>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</si>
  <si>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</si>
  <si>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</si>
  <si>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</si>
  <si>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</si>
  <si>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</si>
  <si>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</si>
  <si>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</si>
  <si>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</si>
  <si>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</si>
  <si>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</si>
  <si>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</si>
  <si>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</si>
  <si>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</si>
  <si>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</si>
  <si>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</si>
  <si>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</si>
  <si>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</si>
  <si>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</si>
  <si>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</si>
  <si>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</si>
  <si>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</si>
  <si>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</si>
  <si>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</si>
  <si>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</si>
  <si>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</si>
  <si>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</si>
  <si>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</si>
  <si>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</si>
  <si>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</si>
  <si>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</si>
  <si>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</si>
  <si>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</si>
  <si>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</si>
  <si>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</si>
  <si>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</si>
  <si>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</si>
  <si>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</si>
  <si>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</si>
  <si>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</si>
  <si>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</si>
  <si>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</si>
  <si>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</si>
  <si>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</si>
  <si>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</si>
  <si>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</si>
  <si>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</si>
  <si>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</si>
  <si>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</si>
  <si>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</si>
  <si>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</si>
  <si>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</si>
  <si>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</si>
  <si>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</si>
  <si>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</si>
  <si>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</si>
  <si>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</si>
  <si>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</si>
  <si>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</si>
  <si>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</si>
  <si>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</si>
  <si>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</si>
  <si>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</si>
  <si>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</si>
  <si>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</si>
  <si>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</si>
  <si>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</si>
  <si>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</si>
  <si>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</si>
  <si>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</si>
  <si>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</si>
  <si>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</si>
  <si>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</si>
  <si>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</si>
  <si>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</si>
  <si>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</si>
  <si>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</si>
  <si>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</si>
  <si>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</si>
  <si>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</si>
  <si>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</si>
  <si>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</si>
  <si>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</si>
  <si>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</si>
  <si>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</si>
  <si>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</si>
  <si>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</si>
  <si>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</si>
  <si>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</si>
  <si>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</si>
  <si>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</si>
  <si>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</si>
  <si>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</si>
  <si>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</si>
  <si>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</si>
  <si>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</si>
  <si>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</si>
  <si>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</si>
  <si>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</si>
  <si>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</si>
  <si>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</si>
  <si>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</si>
  <si>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</si>
  <si>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</si>
  <si>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</si>
  <si>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</si>
  <si>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</si>
  <si>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</si>
  <si>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</si>
  <si>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</si>
  <si>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</si>
  <si>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</si>
  <si>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</si>
  <si>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</si>
  <si>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</si>
  <si>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</si>
  <si>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</si>
  <si>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</si>
  <si>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</si>
  <si>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</si>
  <si>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</si>
  <si>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</si>
  <si>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</si>
  <si>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</si>
  <si>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</si>
  <si>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</si>
  <si>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</si>
  <si>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</si>
  <si>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</si>
  <si>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</si>
  <si>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</si>
  <si>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</si>
  <si>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</si>
  <si>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</si>
  <si>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</si>
  <si>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</si>
  <si>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</si>
  <si>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</si>
  <si>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</si>
  <si>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</si>
  <si>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</si>
  <si>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</si>
  <si>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</si>
  <si>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</si>
  <si>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</si>
  <si>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</si>
  <si>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</si>
  <si>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</si>
  <si>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</si>
  <si>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</si>
  <si>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</si>
  <si>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</si>
  <si>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</si>
  <si>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</si>
  <si>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</si>
  <si>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</si>
  <si>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</si>
  <si>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</si>
  <si>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</si>
  <si>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</si>
  <si>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</si>
  <si>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</si>
  <si>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</si>
  <si>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</si>
  <si>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</si>
  <si>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</si>
  <si>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</si>
  <si>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</si>
  <si>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</si>
  <si>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</si>
  <si>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</si>
  <si>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</si>
  <si>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</si>
  <si>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</si>
  <si>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</si>
  <si>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</si>
  <si>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</si>
  <si>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</si>
  <si>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</si>
  <si>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</si>
  <si>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</si>
  <si>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</si>
  <si>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</si>
  <si>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</si>
  <si>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</si>
  <si>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</si>
  <si>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</si>
  <si>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</si>
  <si>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</si>
  <si>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</si>
  <si>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</si>
  <si>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</si>
  <si>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</si>
  <si>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</si>
  <si>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</si>
  <si>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</si>
  <si>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</si>
  <si>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</si>
  <si>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</si>
  <si>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</si>
  <si>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</si>
  <si>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</si>
  <si>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</si>
  <si>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</si>
  <si>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</si>
  <si>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</si>
  <si>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</si>
  <si>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</si>
  <si>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</si>
  <si>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</si>
  <si>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</si>
  <si>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</si>
  <si>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</si>
  <si>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</si>
  <si>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</si>
  <si>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</si>
  <si>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</si>
  <si>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</si>
  <si>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</si>
  <si>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</si>
  <si>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</si>
  <si>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</si>
  <si>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</si>
  <si>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</si>
  <si>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</si>
  <si>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</si>
  <si>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</si>
  <si>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</si>
  <si>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</si>
  <si>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</si>
  <si>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</si>
  <si>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</si>
  <si>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</si>
  <si>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</si>
  <si>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</si>
  <si>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</si>
  <si>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</si>
  <si>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</si>
  <si>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</si>
  <si>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</si>
  <si>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</si>
  <si>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</si>
  <si>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</si>
  <si>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</si>
  <si>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</si>
  <si>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</si>
  <si>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</si>
  <si>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</si>
  <si>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</si>
  <si>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</si>
  <si>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</si>
  <si>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</si>
  <si>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</si>
  <si>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</si>
  <si>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</si>
  <si>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</si>
  <si>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</si>
  <si>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</si>
  <si>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</si>
  <si>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</si>
  <si>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</si>
  <si>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</si>
  <si>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</si>
  <si>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</si>
  <si>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</si>
  <si>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</si>
  <si>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</si>
  <si>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</si>
  <si>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</si>
  <si>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</si>
  <si>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</si>
  <si>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</si>
  <si>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</si>
  <si>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</si>
  <si>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</si>
  <si>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</si>
  <si>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</si>
  <si>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</si>
  <si>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</si>
  <si>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</si>
  <si>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</si>
  <si>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</si>
  <si>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</si>
  <si>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</si>
  <si>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</si>
  <si>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</si>
  <si>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</si>
  <si>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</si>
  <si>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</si>
  <si>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</si>
  <si>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</si>
  <si>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</si>
  <si>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</si>
  <si>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</si>
  <si>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</si>
  <si>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</si>
  <si>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</si>
  <si>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</si>
  <si>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</si>
  <si>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</si>
  <si>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</si>
  <si>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</si>
  <si>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</si>
  <si>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</si>
  <si>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</si>
  <si>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</si>
  <si>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</si>
  <si>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</si>
  <si>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</si>
  <si>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</si>
  <si>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</si>
  <si>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</si>
  <si>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</si>
  <si>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</si>
  <si>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</si>
  <si>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</si>
  <si>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</si>
  <si>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</si>
  <si>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</si>
  <si>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</si>
  <si>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</si>
  <si>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</si>
  <si>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</si>
  <si>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</si>
  <si>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</si>
  <si>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</si>
  <si>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</si>
  <si>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</si>
  <si>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</si>
  <si>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</si>
  <si>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</si>
  <si>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</si>
  <si>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</si>
  <si>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</si>
  <si>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</si>
  <si>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</si>
  <si>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</si>
  <si>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</si>
  <si>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</si>
  <si>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</si>
  <si>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</si>
  <si>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</si>
  <si>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</si>
  <si>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</si>
  <si>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</si>
  <si>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</si>
  <si>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</si>
  <si>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</si>
  <si>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</si>
  <si>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</si>
  <si>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</si>
  <si>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</si>
  <si>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</si>
  <si>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</si>
  <si>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</si>
  <si>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</si>
  <si>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</si>
  <si>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</si>
  <si>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</si>
  <si>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</si>
  <si>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</si>
  <si>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</si>
  <si>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</si>
  <si>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</si>
  <si>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</si>
  <si>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</si>
  <si>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</si>
  <si>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</si>
  <si>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</si>
  <si>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</si>
  <si>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</si>
  <si>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</si>
  <si>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</si>
  <si>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</si>
  <si>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</si>
  <si>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</si>
  <si>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</si>
  <si>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</si>
  <si>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</si>
  <si>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</si>
  <si>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</si>
  <si>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</si>
  <si>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</si>
  <si>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</si>
  <si>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</si>
  <si>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</si>
  <si>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</si>
  <si>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</si>
  <si>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</si>
  <si>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</si>
  <si>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</si>
  <si>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</si>
  <si>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</si>
  <si>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</si>
  <si>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</si>
  <si>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</si>
  <si>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</si>
  <si>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</si>
  <si>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</si>
  <si>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</si>
  <si>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</si>
  <si>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</si>
  <si>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</si>
  <si>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</si>
  <si>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</si>
  <si>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</si>
  <si>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</si>
  <si>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</si>
  <si>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</si>
  <si>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</si>
  <si>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</si>
  <si>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</si>
  <si>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</si>
  <si>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</si>
  <si>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</si>
  <si>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</si>
  <si>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</si>
  <si>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</si>
  <si>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</si>
  <si>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</si>
  <si>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</si>
  <si>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</si>
  <si>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</si>
  <si>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</si>
  <si>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</si>
  <si>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</si>
  <si>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</si>
  <si>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</si>
  <si>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</si>
  <si>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</si>
  <si>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</si>
  <si>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</si>
  <si>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</si>
  <si>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</si>
  <si>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</si>
  <si>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</si>
  <si>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</si>
  <si>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</si>
  <si>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</si>
  <si>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</si>
  <si>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</si>
  <si>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</si>
  <si>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</si>
  <si>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</si>
  <si>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</si>
  <si>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</si>
  <si>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</si>
  <si>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</si>
  <si>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</si>
  <si>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</si>
  <si>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</si>
  <si>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</si>
  <si>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</si>
  <si>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</si>
  <si>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</si>
  <si>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</si>
  <si>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</si>
  <si>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</si>
  <si>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</si>
  <si>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</si>
  <si>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</si>
  <si>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</si>
  <si>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</si>
  <si>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</si>
  <si>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</si>
  <si>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</si>
  <si>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</si>
  <si>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</si>
  <si>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</si>
  <si>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</si>
  <si>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</si>
  <si>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</si>
  <si>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</si>
  <si>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</si>
  <si>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</si>
  <si>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</si>
  <si>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</si>
  <si>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</si>
  <si>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</si>
  <si>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</si>
  <si>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</si>
  <si>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</si>
  <si>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</si>
  <si>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</si>
  <si>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</si>
  <si>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</si>
  <si>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</si>
  <si>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</si>
  <si>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</si>
  <si>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</si>
  <si>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</si>
  <si>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</si>
  <si>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</si>
  <si>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</si>
  <si>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</si>
  <si>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</si>
  <si>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</si>
  <si>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</si>
  <si>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</si>
  <si>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</si>
  <si>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</si>
  <si>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</si>
  <si>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</si>
  <si>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</si>
  <si>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</si>
  <si>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</si>
  <si>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</si>
  <si>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</si>
  <si>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</si>
  <si>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</si>
  <si>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</si>
  <si>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</si>
  <si>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</si>
  <si>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</si>
  <si>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</si>
  <si>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</si>
  <si>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</si>
  <si>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</si>
  <si>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</si>
  <si>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</si>
  <si>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</si>
  <si>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</si>
  <si>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</si>
  <si>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</si>
  <si>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</si>
  <si>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</si>
  <si>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</si>
  <si>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</si>
  <si>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</si>
  <si>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</si>
  <si>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</si>
  <si>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</si>
  <si>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</si>
  <si>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</si>
  <si>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</si>
  <si>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</si>
  <si>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</si>
  <si>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</si>
  <si>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</si>
  <si>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</si>
  <si>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</si>
  <si>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</si>
  <si>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</si>
  <si>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</si>
  <si>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</si>
  <si>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</si>
  <si>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</si>
  <si>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</si>
  <si>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</si>
  <si>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</si>
  <si>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</si>
  <si>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</si>
  <si>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</si>
  <si>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</si>
  <si>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</si>
  <si>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</si>
  <si>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</si>
  <si>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</si>
  <si>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</si>
  <si>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</si>
  <si>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</si>
  <si>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</si>
  <si>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</si>
  <si>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</si>
  <si>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</si>
  <si>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</si>
  <si>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</si>
  <si>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</si>
  <si>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</si>
  <si>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</si>
  <si>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</si>
  <si>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</si>
  <si>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</si>
  <si>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</si>
  <si>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</si>
  <si>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</si>
  <si>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</si>
  <si>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</si>
  <si>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</si>
  <si>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</si>
  <si>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</si>
  <si>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</si>
  <si>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</si>
  <si>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</si>
  <si>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</si>
  <si>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</si>
  <si>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</si>
  <si>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</si>
  <si>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</si>
  <si>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</si>
  <si>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</si>
  <si>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</si>
  <si>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</si>
  <si>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</si>
  <si>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</si>
  <si>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</si>
  <si>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</si>
  <si>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</si>
  <si>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</si>
  <si>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</si>
  <si>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</si>
  <si>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</si>
  <si>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</si>
  <si>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</si>
  <si>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</si>
  <si>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</si>
  <si>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</si>
  <si>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</si>
  <si>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</si>
  <si>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</si>
  <si>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</si>
  <si>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</si>
  <si>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</si>
  <si>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</si>
  <si>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</si>
  <si>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</si>
  <si>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</si>
  <si>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</si>
  <si>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</si>
  <si>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</si>
  <si>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</si>
  <si>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</si>
  <si>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</si>
  <si>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</si>
  <si>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</si>
  <si>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</si>
  <si>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</si>
  <si>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</si>
  <si>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</si>
  <si>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</si>
  <si>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</si>
  <si>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</si>
  <si>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</si>
  <si>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</si>
  <si>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</si>
  <si>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</si>
  <si>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</si>
  <si>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</si>
  <si>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</si>
  <si>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</si>
  <si>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</si>
  <si>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</si>
  <si>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</si>
  <si>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</si>
  <si>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</si>
  <si>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</si>
  <si>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</si>
  <si>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</si>
  <si>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</si>
  <si>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</si>
  <si>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</si>
  <si>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</si>
  <si>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</si>
  <si>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</si>
  <si>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</si>
  <si>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</si>
  <si>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</si>
  <si>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</si>
  <si>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</si>
  <si>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</si>
  <si>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</si>
  <si>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</si>
  <si>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</si>
  <si>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</si>
  <si>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</si>
  <si>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</si>
  <si>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</si>
  <si>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</si>
  <si>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</si>
  <si>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</si>
  <si>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</si>
  <si>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</si>
  <si>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</si>
  <si>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</si>
  <si>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</si>
  <si>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</si>
  <si>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</si>
  <si>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</si>
  <si>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</si>
  <si>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</si>
  <si>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</si>
  <si>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</si>
  <si>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</si>
  <si>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</si>
  <si>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</si>
  <si>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</si>
  <si>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</si>
  <si>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</si>
  <si>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</si>
  <si>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</si>
  <si>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</si>
  <si>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</si>
  <si>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</si>
  <si>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</si>
  <si>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</si>
  <si>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</si>
  <si>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</si>
  <si>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</si>
  <si>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</si>
  <si>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</si>
  <si>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</si>
  <si>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</si>
  <si>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</si>
  <si>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</si>
  <si>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</si>
  <si>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</si>
  <si>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</si>
  <si>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</si>
  <si>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</si>
  <si>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</si>
  <si>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</si>
  <si>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</si>
  <si>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</si>
  <si>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</si>
  <si>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</si>
  <si>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</si>
  <si>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</si>
  <si>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</si>
  <si>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</si>
  <si>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</si>
  <si>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</si>
  <si>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</si>
  <si>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</si>
  <si>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</si>
  <si>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</si>
  <si>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</si>
  <si>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</si>
  <si>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</si>
  <si>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</si>
  <si>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</si>
  <si>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</si>
  <si>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</si>
  <si>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</si>
  <si>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</si>
  <si>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</si>
  <si>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</si>
  <si>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</si>
  <si>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</si>
  <si>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</si>
  <si>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</si>
  <si>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</si>
  <si>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</si>
  <si>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</si>
  <si>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</si>
  <si>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</si>
  <si>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</si>
  <si>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</si>
  <si>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</si>
  <si>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</si>
  <si>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</si>
  <si>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</si>
  <si>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</si>
  <si>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</si>
  <si>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</si>
  <si>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</si>
  <si>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</si>
  <si>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</si>
  <si>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</si>
  <si>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</si>
  <si>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</si>
  <si>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</si>
  <si>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</si>
  <si>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</si>
  <si>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</si>
  <si>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</si>
  <si>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</si>
  <si>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</si>
  <si>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</si>
  <si>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</si>
  <si>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</si>
  <si>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</si>
  <si>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</si>
  <si>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</si>
  <si>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</si>
  <si>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</si>
  <si>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</si>
  <si>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</si>
  <si>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</si>
  <si>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</si>
  <si>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</si>
  <si>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</si>
  <si>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</si>
  <si>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</si>
  <si>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</si>
  <si>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</si>
  <si>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</si>
  <si>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</si>
  <si>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</si>
  <si>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</si>
  <si>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</si>
  <si>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</si>
  <si>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</si>
  <si>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</si>
  <si>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</si>
  <si>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</si>
  <si>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</si>
  <si>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</si>
  <si>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</si>
  <si>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</si>
  <si>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</si>
  <si>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</si>
  <si>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</si>
  <si>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</si>
  <si>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</si>
  <si>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</si>
  <si>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</si>
  <si>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</si>
  <si>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</si>
  <si>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</si>
  <si>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</si>
  <si>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</si>
  <si>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</si>
  <si>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</si>
  <si>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</si>
  <si>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</si>
  <si>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</si>
  <si>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</si>
  <si>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</si>
  <si>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</si>
  <si>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</si>
  <si>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</si>
  <si>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</si>
  <si>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</si>
  <si>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</si>
  <si>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</si>
  <si>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</si>
  <si>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</si>
  <si>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</si>
  <si>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</si>
  <si>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</si>
  <si>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</si>
  <si>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</si>
  <si>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</si>
  <si>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</si>
  <si>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</si>
  <si>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</si>
  <si>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</si>
  <si>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</si>
  <si>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</si>
  <si>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</si>
  <si>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</si>
  <si>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</si>
  <si>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</si>
  <si>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</si>
  <si>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</si>
  <si>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</si>
  <si>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</si>
  <si>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</si>
  <si>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</si>
  <si>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</si>
  <si>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</si>
  <si>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</si>
  <si>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</si>
  <si>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</si>
  <si>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</si>
  <si>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</si>
  <si>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</si>
  <si>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</si>
  <si>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</si>
  <si>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</si>
  <si>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</si>
  <si>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</si>
  <si>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</si>
  <si>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</si>
  <si>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</si>
  <si>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</si>
  <si>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</si>
  <si>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</si>
  <si>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</si>
  <si>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</si>
  <si>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</si>
  <si>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</si>
  <si>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</si>
  <si>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</si>
  <si>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</si>
  <si>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</si>
  <si>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</si>
  <si>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</si>
  <si>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</si>
  <si>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</si>
  <si>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</si>
  <si>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</si>
  <si>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</si>
  <si>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</si>
  <si>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</si>
  <si>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</si>
  <si>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</si>
  <si>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</si>
  <si>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</si>
  <si>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</si>
  <si>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</si>
  <si>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</si>
  <si>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</si>
  <si>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</si>
  <si>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</si>
  <si>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</si>
  <si>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</si>
  <si>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</si>
  <si>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</si>
  <si>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</si>
  <si>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</si>
  <si>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</si>
  <si>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</si>
  <si>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</si>
  <si>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</si>
  <si>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</si>
  <si>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</si>
  <si>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</si>
  <si>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</si>
  <si>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</si>
  <si>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</si>
  <si>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</si>
  <si>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</si>
  <si>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</si>
  <si>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</si>
  <si>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</si>
  <si>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</si>
  <si>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</si>
  <si>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</si>
  <si>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</si>
  <si>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</si>
  <si>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</si>
  <si>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</si>
  <si>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</si>
  <si>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</si>
  <si>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</si>
  <si>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</si>
  <si>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</si>
  <si>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</si>
  <si>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</si>
  <si>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</si>
  <si>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</si>
  <si>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</si>
  <si>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</si>
  <si>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</si>
  <si>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</si>
  <si>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</si>
  <si>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</si>
  <si>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</si>
  <si>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</si>
  <si>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</si>
  <si>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</si>
  <si>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</si>
  <si>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</si>
  <si>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</si>
  <si>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</si>
  <si>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</si>
  <si>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</si>
  <si>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</si>
  <si>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</si>
  <si>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</si>
  <si>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</si>
  <si>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</si>
  <si>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</si>
  <si>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</si>
  <si>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</si>
  <si>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</si>
  <si>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</si>
  <si>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</si>
  <si>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</si>
  <si>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</si>
  <si>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</si>
  <si>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</si>
  <si>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</si>
  <si>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</si>
  <si>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</si>
  <si>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</si>
  <si>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</si>
  <si>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</si>
  <si>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</si>
  <si>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</si>
  <si>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</si>
  <si>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</si>
  <si>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</si>
  <si>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</si>
  <si>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</si>
  <si>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</si>
  <si>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</si>
  <si>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</si>
  <si>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</si>
  <si>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</si>
  <si>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</si>
  <si>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</si>
  <si>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</si>
  <si>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</si>
  <si>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</si>
  <si>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</si>
  <si>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</si>
  <si>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</si>
  <si>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</si>
  <si>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</si>
  <si>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</si>
  <si>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</si>
  <si>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</si>
  <si>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</si>
  <si>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</si>
  <si>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</si>
  <si>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</si>
  <si>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</si>
  <si>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</si>
  <si>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</si>
  <si>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</si>
  <si>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</si>
  <si>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</si>
  <si>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</si>
  <si>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</si>
  <si>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</si>
  <si>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</si>
  <si>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</si>
  <si>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</si>
  <si>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</si>
  <si>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</si>
  <si>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</si>
  <si>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</si>
  <si>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</si>
  <si>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</si>
  <si>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</si>
  <si>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</si>
  <si>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</si>
  <si>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</si>
  <si>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</si>
  <si>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</si>
  <si>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</si>
  <si>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</si>
  <si>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</si>
  <si>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</si>
  <si>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</si>
  <si>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</si>
  <si>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</si>
  <si>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</si>
  <si>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</si>
  <si>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</si>
  <si>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</si>
  <si>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</si>
  <si>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</si>
  <si>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</si>
  <si>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</si>
  <si>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</si>
  <si>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</si>
  <si>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</si>
  <si>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</si>
  <si>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</si>
  <si>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</si>
  <si>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</si>
  <si>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</si>
  <si>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</si>
  <si>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</si>
  <si>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</si>
  <si>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</si>
  <si>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</si>
  <si>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</si>
  <si>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</si>
  <si>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</si>
  <si>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</si>
  <si>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</si>
  <si>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</si>
  <si>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</si>
  <si>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</si>
  <si>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</si>
  <si>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</si>
  <si>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</si>
  <si>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</si>
  <si>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</si>
  <si>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</si>
  <si>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</si>
  <si>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</si>
  <si>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</si>
  <si>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</si>
  <si>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</si>
  <si>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</si>
  <si>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</si>
  <si>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</si>
  <si>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</si>
  <si>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</si>
  <si>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</si>
  <si>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</si>
  <si>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</si>
  <si>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</si>
  <si>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</si>
  <si>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</si>
  <si>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</si>
  <si>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</si>
  <si>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</si>
  <si>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</si>
  <si>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</si>
  <si>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</si>
  <si>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</si>
  <si>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</si>
  <si>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</si>
  <si>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</si>
  <si>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</si>
  <si>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</si>
  <si>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</si>
  <si>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</si>
  <si>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</si>
  <si>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</si>
  <si>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</si>
  <si>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</si>
  <si>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</si>
  <si>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</si>
  <si>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</si>
  <si>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</si>
  <si>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</si>
  <si>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</si>
  <si>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</si>
  <si>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</si>
  <si>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</si>
  <si>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</si>
  <si>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</si>
  <si>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</si>
  <si>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</si>
  <si>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</si>
  <si>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</si>
  <si>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</si>
  <si>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</si>
  <si>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</si>
  <si>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</si>
  <si>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</si>
  <si>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</si>
  <si>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</si>
  <si>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</si>
  <si>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</si>
  <si>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</si>
  <si>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</si>
  <si>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</si>
  <si>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</si>
  <si>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</si>
  <si>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</si>
  <si>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</si>
  <si>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</si>
  <si>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</si>
  <si>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</si>
  <si>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</si>
  <si>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</si>
  <si>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</si>
  <si>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</si>
  <si>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</si>
  <si>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</si>
  <si>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</si>
  <si>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</si>
  <si>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</si>
  <si>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</si>
  <si>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</si>
  <si>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</si>
  <si>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</si>
  <si>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</si>
  <si>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</si>
  <si>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</si>
  <si>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</si>
  <si>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</si>
  <si>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</si>
  <si>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</si>
  <si>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</si>
  <si>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</si>
  <si>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</si>
  <si>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</si>
  <si>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</si>
  <si>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</si>
  <si>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</si>
  <si>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</si>
  <si>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</si>
  <si>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</si>
  <si>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</si>
  <si>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</si>
  <si>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</si>
  <si>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</si>
  <si>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</si>
  <si>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</si>
  <si>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</si>
  <si>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</si>
  <si>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</si>
  <si>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</si>
  <si>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</si>
  <si>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</si>
  <si>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</si>
  <si>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</si>
  <si>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</si>
  <si>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</si>
  <si>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</si>
  <si>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</si>
  <si>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</si>
  <si>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</si>
  <si>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</si>
  <si>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</si>
  <si>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</si>
  <si>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</si>
  <si>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</si>
  <si>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</si>
  <si>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</si>
  <si>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</si>
  <si>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</si>
  <si>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</si>
  <si>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</si>
  <si>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</si>
  <si>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</si>
  <si>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</si>
  <si>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</si>
  <si>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</si>
  <si>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</si>
  <si>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</si>
  <si>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</si>
  <si>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</si>
  <si>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</si>
  <si>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</si>
  <si>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</si>
  <si>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</si>
  <si>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</si>
  <si>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</si>
  <si>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</si>
  <si>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</si>
  <si>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</si>
  <si>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</si>
  <si>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</si>
  <si>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</si>
  <si>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</si>
  <si>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</si>
  <si>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</si>
  <si>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</si>
  <si>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</si>
  <si>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</si>
  <si>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</si>
  <si>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</si>
  <si>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</si>
  <si>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</si>
  <si>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</si>
  <si>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</si>
  <si>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</si>
  <si>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</si>
  <si>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</si>
  <si>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</si>
  <si>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</si>
  <si>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</si>
  <si>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</si>
  <si>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</si>
  <si>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</si>
  <si>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</si>
  <si>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</si>
  <si>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</si>
  <si>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</si>
  <si>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</si>
  <si>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</si>
  <si>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</si>
  <si>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</si>
  <si>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</si>
  <si>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</si>
  <si>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</si>
  <si>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</si>
  <si>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</si>
  <si>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</si>
  <si>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</si>
  <si>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</si>
  <si>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</si>
  <si>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</si>
  <si>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</si>
  <si>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</si>
  <si>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</si>
  <si>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</si>
  <si>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</si>
  <si>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</si>
  <si>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</si>
  <si>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</si>
  <si>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</si>
  <si>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</si>
  <si>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</si>
  <si>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</si>
  <si>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</si>
  <si>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</si>
  <si>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</si>
  <si>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</si>
  <si>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</si>
  <si>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</si>
  <si>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</si>
  <si>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</si>
  <si>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</si>
  <si>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</si>
  <si>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</si>
  <si>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</si>
  <si>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</si>
  <si>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</si>
  <si>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</si>
  <si>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</si>
  <si>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</si>
  <si>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</si>
  <si>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</si>
  <si>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</si>
  <si>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</si>
  <si>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</si>
  <si>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</si>
  <si>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</si>
  <si>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</si>
  <si>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</si>
  <si>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</si>
  <si>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</si>
  <si>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</si>
  <si>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</si>
  <si>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</si>
  <si>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</si>
  <si>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</si>
  <si>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</si>
  <si>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</si>
  <si>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</si>
  <si>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</si>
  <si>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</si>
  <si>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</si>
  <si>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</si>
  <si>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</si>
  <si>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</si>
  <si>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</si>
  <si>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</si>
  <si>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</si>
  <si>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</si>
  <si>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</si>
  <si>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</si>
  <si>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</si>
  <si>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</si>
  <si>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</si>
  <si>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</si>
  <si>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</si>
  <si>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</si>
  <si>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</si>
  <si>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</si>
  <si>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</si>
  <si>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</si>
  <si>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</si>
  <si>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</si>
  <si>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</si>
  <si>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</si>
  <si>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</si>
  <si>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</si>
  <si>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</si>
  <si>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</si>
  <si>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</si>
  <si>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</si>
  <si>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</si>
  <si>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</si>
  <si>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</si>
  <si>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</si>
  <si>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</si>
  <si>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</si>
  <si>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</si>
  <si>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</si>
  <si>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</si>
  <si>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</si>
  <si>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</si>
  <si>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</si>
  <si>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</si>
  <si>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</si>
  <si>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</si>
  <si>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</si>
  <si>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</si>
  <si>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</si>
  <si>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</si>
  <si>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</si>
  <si>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</si>
  <si>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</si>
  <si>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</si>
  <si>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</si>
  <si>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</si>
  <si>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</si>
  <si>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</si>
  <si>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</si>
  <si>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</si>
  <si>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</si>
  <si>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</si>
  <si>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</si>
  <si>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</si>
  <si>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</si>
  <si>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</si>
  <si>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</si>
  <si>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</si>
  <si>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</si>
  <si>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</si>
  <si>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</si>
  <si>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</si>
  <si>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</si>
  <si>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</si>
  <si>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</si>
  <si>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</si>
  <si>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</si>
  <si>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</si>
  <si>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</si>
  <si>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</si>
  <si>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</si>
  <si>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</si>
  <si>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</si>
  <si>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</si>
  <si>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</si>
  <si>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</si>
  <si>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</si>
  <si>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</si>
  <si>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</si>
  <si>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</si>
  <si>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</si>
  <si>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</si>
  <si>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</si>
  <si>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</si>
  <si>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</si>
  <si>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</si>
  <si>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</si>
  <si>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</si>
  <si>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</si>
  <si>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</si>
  <si>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</si>
  <si>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</si>
  <si>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</si>
  <si>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</si>
  <si>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</si>
  <si>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</si>
  <si>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</si>
  <si>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</si>
  <si>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</si>
  <si>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</si>
  <si>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</si>
  <si>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</si>
  <si>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</si>
  <si>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</si>
  <si>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</si>
  <si>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</si>
  <si>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</si>
  <si>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</si>
  <si>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</si>
  <si>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</si>
  <si>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</si>
  <si>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</si>
  <si>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</si>
  <si>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</si>
  <si>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</si>
  <si>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</si>
  <si>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</si>
  <si>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</si>
  <si>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</si>
  <si>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</si>
  <si>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</si>
  <si>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</si>
  <si>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</si>
  <si>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</si>
  <si>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</si>
  <si>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</si>
  <si>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</si>
  <si>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</si>
  <si>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</si>
  <si>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</si>
  <si>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</si>
  <si>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</si>
  <si>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</si>
  <si>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</si>
  <si>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</si>
  <si>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</si>
  <si>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</si>
  <si>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</si>
  <si>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</si>
  <si>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</si>
  <si>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</si>
  <si>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</si>
  <si>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</si>
  <si>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</si>
  <si>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</si>
  <si>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</si>
  <si>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</si>
  <si>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</si>
  <si>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</si>
  <si>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</si>
  <si>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</si>
  <si>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</si>
  <si>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</si>
  <si>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</si>
  <si>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</si>
  <si>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</si>
  <si>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</si>
  <si>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</si>
  <si>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</si>
  <si>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</si>
  <si>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</si>
  <si>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</si>
  <si>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</si>
  <si>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</si>
  <si>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</si>
  <si>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</si>
  <si>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</si>
  <si>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</si>
  <si>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</si>
  <si>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</si>
  <si>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</si>
  <si>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</si>
  <si>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</si>
  <si>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</si>
  <si>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</si>
  <si>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</si>
  <si>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</si>
  <si>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</si>
  <si>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</si>
  <si>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</si>
  <si>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</si>
  <si>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</si>
  <si>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</si>
  <si>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</si>
  <si>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</si>
  <si>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</si>
  <si>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</si>
  <si>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</si>
  <si>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</si>
  <si>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</si>
  <si>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</si>
  <si>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</si>
  <si>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</si>
  <si>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</si>
  <si>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</si>
  <si>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</si>
  <si>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</si>
  <si>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</si>
  <si>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</si>
  <si>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</si>
  <si>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</si>
  <si>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</si>
  <si>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</si>
  <si>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</si>
  <si>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</si>
  <si>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</si>
  <si>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</si>
  <si>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</si>
  <si>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</si>
  <si>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</si>
  <si>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</si>
  <si>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</si>
  <si>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</si>
  <si>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</si>
  <si>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</si>
  <si>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</si>
  <si>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</si>
  <si>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</si>
  <si>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</si>
  <si>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</si>
  <si>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</si>
  <si>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</si>
  <si>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</si>
  <si>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</si>
  <si>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</si>
  <si>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</si>
  <si>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</si>
  <si>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</si>
  <si>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</si>
  <si>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</si>
  <si>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</si>
  <si>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</si>
  <si>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</si>
  <si>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</si>
  <si>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</si>
  <si>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</si>
  <si>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</si>
  <si>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</si>
  <si>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</si>
  <si>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</si>
  <si>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</si>
  <si>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</si>
  <si>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</si>
  <si>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</si>
  <si>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</si>
  <si>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</si>
  <si>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</si>
  <si>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</si>
  <si>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</si>
  <si>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</si>
  <si>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</si>
  <si>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</si>
  <si>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</si>
  <si>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</si>
  <si>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</si>
  <si>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</si>
  <si>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</si>
  <si>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</si>
  <si>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</si>
  <si>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</si>
  <si>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</si>
  <si>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</si>
  <si>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</si>
  <si>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</si>
  <si>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</si>
  <si>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</si>
  <si>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</si>
  <si>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</si>
  <si>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</si>
  <si>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</si>
  <si>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</si>
  <si>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</si>
  <si>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</si>
  <si>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</si>
  <si>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</si>
  <si>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</si>
  <si>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</si>
  <si>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</si>
  <si>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</si>
  <si>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</si>
  <si>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</si>
  <si>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</si>
  <si>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</si>
  <si>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</si>
  <si>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</si>
  <si>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</si>
  <si>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</si>
  <si>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</si>
  <si>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</si>
  <si>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</si>
  <si>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</si>
  <si>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</si>
  <si>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</si>
  <si>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</si>
  <si>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</si>
  <si>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</si>
  <si>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</si>
  <si>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</si>
  <si>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</si>
  <si>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</si>
  <si>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</si>
  <si>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</si>
  <si>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</si>
  <si>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</si>
  <si>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</si>
  <si>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</si>
  <si>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</si>
  <si>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</si>
  <si>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</si>
  <si>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</si>
  <si>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</si>
  <si>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</si>
  <si>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</si>
  <si>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</si>
  <si>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</si>
  <si>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</si>
  <si>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</si>
  <si>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</si>
  <si>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</si>
  <si>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</si>
  <si>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</si>
  <si>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</si>
  <si>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</si>
  <si>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</si>
  <si>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</si>
  <si>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</si>
  <si>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</si>
  <si>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</si>
  <si>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</si>
  <si>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</si>
  <si>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</si>
  <si>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</si>
  <si>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</si>
  <si>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</si>
  <si>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</si>
  <si>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</si>
  <si>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</si>
  <si>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</si>
  <si>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</si>
  <si>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</si>
  <si>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</si>
  <si>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</si>
  <si>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</si>
  <si>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</si>
  <si>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</si>
  <si>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</si>
  <si>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</si>
  <si>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</si>
  <si>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</si>
  <si>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</si>
  <si>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</si>
  <si>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</si>
  <si>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</si>
  <si>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</si>
  <si>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</si>
  <si>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</si>
  <si>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</si>
  <si>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</si>
  <si>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</si>
  <si>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</si>
  <si>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</si>
  <si>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</si>
  <si>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</si>
  <si>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</si>
  <si>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</si>
  <si>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</si>
  <si>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</si>
  <si>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</si>
  <si>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</si>
  <si>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</si>
  <si>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</si>
  <si>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</si>
  <si>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</si>
  <si>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</si>
  <si>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</si>
  <si>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</si>
  <si>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</si>
  <si>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</si>
  <si>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</si>
  <si>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</si>
  <si>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</si>
  <si>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</si>
  <si>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</si>
  <si>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</si>
  <si>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</si>
  <si>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</si>
  <si>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</si>
  <si>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</si>
  <si>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</si>
  <si>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</si>
  <si>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</si>
  <si>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</si>
  <si>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</si>
  <si>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</si>
  <si>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</si>
  <si>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</si>
  <si>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</si>
  <si>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</si>
  <si>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</si>
  <si>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</si>
  <si>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</si>
  <si>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</si>
  <si>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</si>
  <si>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</si>
  <si>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</si>
  <si>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</si>
  <si>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</si>
  <si>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</si>
  <si>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</si>
  <si>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</si>
  <si>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</si>
  <si>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</si>
  <si>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</si>
  <si>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</si>
  <si>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</si>
  <si>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</si>
  <si>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</si>
  <si>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</si>
  <si>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</si>
  <si>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</si>
  <si>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</si>
  <si>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</si>
  <si>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</si>
  <si>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</si>
  <si>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</si>
  <si>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</si>
  <si>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</si>
  <si>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</si>
  <si>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</si>
  <si>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</si>
  <si>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</si>
  <si>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</si>
  <si>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</si>
  <si>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</si>
  <si>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</si>
  <si>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</si>
  <si>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</si>
  <si>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</si>
  <si>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</si>
  <si>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</si>
  <si>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</si>
  <si>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</si>
  <si>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</si>
  <si>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</si>
  <si>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</si>
  <si>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</si>
  <si>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</si>
  <si>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</si>
  <si>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</si>
  <si>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</si>
  <si>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</si>
  <si>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</si>
  <si>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</si>
  <si>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</si>
  <si>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</si>
  <si>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</si>
  <si>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</si>
  <si>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</si>
  <si>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</si>
  <si>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</si>
  <si>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</si>
  <si>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</si>
  <si>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</si>
  <si>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</si>
  <si>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</si>
  <si>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</si>
  <si>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</si>
  <si>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</si>
  <si>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</si>
  <si>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</si>
  <si>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</si>
  <si>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</si>
  <si>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</si>
  <si>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</si>
  <si>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</si>
  <si>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</si>
  <si>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</si>
  <si>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</si>
  <si>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</si>
  <si>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</si>
  <si>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</si>
  <si>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</si>
  <si>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</si>
  <si>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</si>
  <si>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</si>
  <si>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</si>
  <si>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</si>
  <si>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</si>
  <si>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</si>
  <si>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</si>
  <si>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</si>
  <si>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</si>
  <si>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</si>
  <si>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</si>
  <si>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</si>
  <si>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</si>
  <si>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</si>
  <si>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</si>
  <si>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</si>
  <si>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</si>
  <si>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</si>
  <si>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</si>
  <si>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</si>
  <si>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</si>
  <si>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</si>
  <si>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</si>
  <si>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</si>
  <si>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</si>
  <si>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</si>
  <si>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</si>
  <si>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</si>
  <si>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</si>
  <si>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</si>
  <si>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</si>
  <si>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</si>
  <si>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</si>
  <si>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</si>
  <si>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</si>
  <si>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</si>
  <si>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</si>
  <si>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</si>
  <si>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</si>
  <si>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</si>
  <si>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</si>
  <si>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</si>
  <si>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</si>
  <si>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</si>
  <si>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</si>
  <si>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</si>
  <si>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</si>
  <si>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</si>
  <si>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</si>
  <si>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</si>
  <si>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</si>
  <si>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</si>
  <si>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</si>
  <si>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</si>
  <si>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</si>
  <si>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</si>
  <si>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</si>
  <si>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</si>
  <si>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</si>
  <si>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</si>
  <si>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</si>
  <si>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</si>
  <si>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</si>
  <si>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</si>
  <si>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</si>
  <si>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</si>
  <si>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</si>
  <si>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</si>
  <si>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</si>
  <si>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</si>
  <si>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</si>
  <si>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</si>
  <si>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</si>
  <si>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</si>
  <si>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</si>
  <si>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</si>
  <si>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</si>
  <si>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</si>
  <si>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</si>
  <si>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</si>
  <si>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</si>
  <si>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</si>
  <si>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</si>
  <si>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</si>
  <si>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</si>
  <si>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</si>
  <si>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</si>
  <si>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</si>
  <si>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</si>
  <si>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</si>
  <si>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</si>
  <si>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</si>
  <si>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</si>
  <si>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</si>
  <si>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</si>
  <si>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</si>
  <si>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</si>
  <si>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</si>
  <si>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</si>
  <si>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</si>
  <si>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</si>
  <si>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</si>
  <si>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</si>
  <si>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</si>
  <si>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</si>
  <si>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</si>
  <si>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</si>
  <si>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</si>
  <si>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</si>
  <si>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</si>
  <si>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</si>
  <si>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</si>
  <si>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</si>
  <si>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</si>
  <si>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</si>
  <si>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</si>
  <si>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</si>
  <si>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</si>
  <si>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</si>
  <si>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</si>
  <si>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</si>
  <si>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</si>
  <si>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</si>
  <si>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</si>
  <si>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</si>
  <si>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</si>
  <si>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</si>
  <si>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</si>
  <si>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</si>
  <si>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</si>
  <si>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</si>
  <si>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</si>
  <si>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</si>
  <si>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</si>
  <si>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</si>
  <si>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</si>
  <si>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</si>
  <si>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</si>
  <si>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</si>
  <si>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</si>
  <si>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</si>
  <si>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</si>
  <si>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</si>
  <si>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</si>
  <si>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</si>
  <si>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</si>
  <si>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</si>
  <si>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</si>
  <si>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</si>
  <si>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</si>
  <si>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</si>
  <si>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</si>
  <si>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</si>
  <si>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</si>
  <si>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</si>
  <si>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</si>
  <si>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</si>
  <si>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</si>
  <si>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</si>
  <si>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</si>
  <si>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</si>
  <si>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</si>
  <si>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</si>
  <si>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</si>
  <si>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</si>
  <si>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</si>
  <si>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</si>
  <si>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</si>
  <si>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</si>
  <si>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</si>
  <si>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</si>
  <si>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</si>
  <si>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</si>
  <si>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</si>
  <si>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</si>
  <si>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</si>
  <si>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</si>
  <si>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</si>
  <si>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</si>
  <si>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</si>
  <si>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</si>
  <si>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</si>
  <si>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</si>
  <si>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</si>
  <si>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</si>
  <si>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</si>
  <si>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</si>
  <si>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</si>
  <si>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</si>
  <si>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</si>
  <si>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</si>
  <si>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</si>
  <si>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</si>
  <si>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</si>
  <si>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</si>
  <si>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</si>
  <si>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</si>
  <si>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</si>
  <si>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</si>
  <si>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</si>
  <si>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</si>
  <si>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</si>
  <si>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</si>
  <si>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</si>
  <si>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</si>
  <si>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</si>
  <si>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</si>
  <si>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</si>
  <si>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</si>
  <si>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</si>
  <si>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</si>
  <si>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</si>
  <si>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</si>
  <si>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</si>
  <si>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</si>
  <si>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</si>
  <si>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</si>
  <si>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</si>
  <si>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</si>
  <si>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</si>
  <si>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</si>
  <si>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</si>
  <si>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</si>
  <si>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</si>
  <si>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</si>
  <si>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</si>
  <si>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</si>
  <si>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</si>
  <si>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</si>
  <si>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</si>
  <si>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</si>
  <si>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</si>
  <si>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</si>
  <si>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</si>
  <si>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</si>
  <si>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</si>
  <si>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</si>
  <si>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</si>
  <si>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</si>
  <si>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</si>
  <si>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</si>
  <si>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</si>
  <si>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</si>
  <si>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</si>
  <si>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</si>
  <si>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</si>
  <si>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</si>
  <si>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</si>
  <si>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</si>
  <si>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</si>
  <si>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</si>
  <si>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</si>
  <si>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</si>
  <si>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</si>
  <si>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</si>
  <si>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</si>
  <si>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</si>
  <si>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</si>
  <si>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</si>
  <si>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</si>
  <si>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</si>
  <si>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</si>
  <si>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</si>
  <si>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</si>
  <si>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</si>
  <si>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</si>
  <si>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</si>
  <si>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</si>
  <si>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</si>
  <si>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</si>
  <si>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</si>
  <si>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</si>
  <si>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</si>
  <si>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</si>
  <si>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</si>
  <si>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</si>
  <si>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</si>
  <si>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</si>
  <si>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</si>
  <si>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</si>
  <si>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</si>
  <si>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</si>
  <si>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</si>
  <si>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</si>
  <si>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</si>
  <si>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</si>
  <si>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</si>
  <si>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</si>
  <si>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</si>
  <si>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</si>
  <si>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</si>
  <si>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</si>
  <si>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</si>
  <si>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</si>
  <si>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</si>
  <si>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</si>
  <si>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</si>
  <si>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</si>
  <si>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</si>
  <si>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</si>
  <si>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</si>
  <si>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</si>
  <si>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</si>
  <si>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</si>
  <si>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</si>
  <si>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</si>
  <si>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</si>
  <si>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</si>
  <si>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</si>
  <si>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</si>
  <si>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</si>
  <si>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</si>
  <si>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</si>
  <si>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</si>
  <si>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</si>
  <si>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</si>
  <si>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</si>
  <si>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</si>
  <si>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</si>
  <si>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</si>
  <si>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</si>
  <si>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</si>
  <si>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</si>
  <si>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</si>
  <si>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</si>
  <si>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</si>
  <si>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</si>
  <si>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</si>
  <si>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</si>
  <si>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</si>
  <si>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</si>
  <si>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</si>
  <si>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</si>
  <si>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</si>
  <si>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</si>
  <si>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</si>
  <si>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</si>
  <si>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</si>
  <si>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</si>
  <si>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</si>
  <si>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</si>
  <si>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</si>
  <si>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</si>
  <si>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</si>
  <si>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</si>
  <si>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</si>
  <si>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</si>
  <si>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</si>
  <si>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</si>
  <si>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</si>
  <si>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</si>
  <si>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</si>
  <si>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</si>
  <si>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</si>
  <si>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</si>
  <si>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</si>
  <si>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</si>
  <si>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</si>
  <si>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</si>
  <si>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</si>
  <si>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</si>
  <si>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</si>
  <si>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</si>
  <si>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</si>
  <si>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</si>
  <si>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</si>
  <si>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</si>
  <si>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</si>
  <si>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</si>
  <si>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</si>
  <si>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</si>
  <si>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</si>
  <si>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</si>
  <si>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</si>
  <si>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</si>
  <si>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</si>
  <si>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</si>
  <si>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</si>
  <si>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</si>
  <si>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</si>
  <si>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</si>
  <si>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</si>
  <si>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</si>
  <si>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</si>
  <si>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</si>
  <si>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</si>
  <si>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</si>
  <si>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</si>
  <si>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</si>
  <si>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</si>
  <si>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</si>
  <si>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</si>
  <si>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</si>
  <si>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</si>
  <si>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</si>
  <si>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</si>
  <si>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</si>
  <si>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</si>
  <si>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</si>
  <si>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</si>
  <si>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</si>
  <si>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</si>
  <si>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</si>
  <si>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</si>
  <si>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</si>
  <si>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</si>
  <si>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</si>
  <si>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</si>
  <si>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</si>
  <si>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</si>
  <si>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</si>
  <si>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</si>
  <si>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</si>
  <si>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</si>
  <si>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</si>
  <si>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</si>
  <si>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</si>
  <si>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</si>
  <si>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</si>
  <si>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</si>
  <si>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</si>
  <si>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</si>
  <si>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</si>
  <si>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</si>
  <si>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</si>
  <si>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</si>
  <si>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</si>
  <si>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</si>
  <si>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</si>
  <si>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</si>
  <si>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</si>
  <si>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</si>
  <si>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</si>
  <si>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</si>
  <si>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</si>
  <si>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</si>
  <si>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</si>
  <si>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</si>
  <si>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</si>
  <si>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</si>
  <si>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</si>
  <si>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</si>
  <si>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</si>
  <si>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</si>
  <si>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</si>
  <si>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</si>
  <si>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</si>
  <si>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</si>
  <si>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</si>
  <si>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</si>
  <si>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</si>
  <si>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</si>
  <si>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</si>
  <si>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</si>
  <si>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</si>
  <si>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</si>
  <si>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</si>
  <si>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</si>
  <si>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</si>
  <si>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</si>
  <si>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</si>
  <si>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</si>
  <si>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</si>
  <si>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</si>
  <si>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</si>
  <si>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</si>
  <si>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</si>
  <si>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</si>
  <si>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</si>
  <si>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</si>
  <si>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</si>
  <si>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</si>
  <si>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</si>
  <si>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</si>
  <si>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</si>
  <si>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</si>
  <si>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</si>
  <si>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</si>
  <si>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</si>
  <si>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</si>
  <si>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</si>
  <si>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</si>
  <si>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</si>
  <si>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</si>
  <si>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</si>
  <si>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</si>
  <si>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</si>
  <si>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</si>
  <si>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</si>
  <si>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</si>
  <si>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</si>
  <si>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</si>
  <si>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</si>
  <si>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</si>
  <si>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</si>
  <si>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</si>
  <si>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</si>
  <si>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</si>
  <si>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</si>
  <si>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</si>
  <si>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</si>
  <si>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</si>
  <si>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</si>
  <si>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</si>
  <si>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</si>
  <si>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</si>
  <si>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</si>
  <si>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</si>
  <si>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</si>
  <si>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</si>
  <si>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</si>
  <si>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</si>
  <si>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</si>
  <si>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</si>
  <si>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</si>
  <si>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</si>
  <si>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</si>
  <si>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</si>
  <si>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</si>
  <si>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</si>
  <si>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</si>
  <si>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</si>
  <si>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</si>
  <si>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</si>
  <si>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</si>
  <si>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</si>
  <si>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</si>
  <si>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</si>
  <si>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</si>
  <si>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</si>
  <si>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</si>
  <si>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</si>
  <si>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</si>
  <si>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</si>
  <si>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</si>
  <si>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</si>
  <si>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</si>
  <si>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</si>
  <si>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</si>
  <si>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</si>
  <si>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</si>
  <si>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</si>
  <si>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</si>
  <si>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</si>
  <si>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</si>
  <si>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</si>
  <si>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</si>
  <si>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</si>
  <si>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</si>
  <si>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</si>
  <si>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</si>
  <si>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</si>
  <si>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</si>
  <si>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</si>
  <si>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</si>
  <si>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</si>
  <si>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</si>
  <si>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</si>
  <si>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</si>
  <si>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</si>
  <si>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</si>
  <si>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</si>
  <si>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</si>
  <si>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</si>
  <si>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</si>
  <si>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</si>
  <si>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</si>
  <si>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</si>
  <si>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</si>
  <si>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</si>
  <si>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</si>
  <si>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</si>
  <si>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</si>
  <si>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</si>
  <si>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</si>
  <si>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</si>
  <si>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</si>
  <si>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</si>
  <si>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</si>
  <si>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</si>
  <si>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</si>
  <si>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</si>
  <si>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</si>
  <si>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</si>
  <si>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</si>
  <si>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</si>
  <si>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</si>
  <si>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</si>
  <si>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</si>
  <si>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</si>
  <si>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</si>
  <si>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</si>
  <si>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</si>
  <si>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</si>
  <si>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</si>
  <si>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</si>
  <si>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</si>
  <si>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</si>
  <si>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</si>
  <si>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</si>
  <si>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</si>
  <si>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</si>
  <si>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</si>
  <si>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</si>
  <si>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</si>
  <si>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</si>
  <si>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</si>
  <si>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</si>
  <si>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</si>
  <si>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</si>
  <si>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</si>
  <si>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</si>
  <si>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</si>
  <si>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</si>
  <si>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</si>
  <si>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</si>
  <si>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</si>
  <si>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</si>
  <si>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</si>
  <si>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</si>
  <si>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</si>
  <si>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</si>
  <si>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</si>
  <si>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</si>
  <si>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</si>
  <si>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</si>
  <si>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</si>
  <si>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</si>
  <si>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</si>
  <si>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</si>
  <si>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</si>
  <si>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</si>
  <si>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</si>
  <si>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</si>
  <si>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</si>
  <si>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</si>
  <si>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</si>
  <si>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</si>
  <si>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</si>
  <si>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</si>
  <si>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</si>
  <si>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</si>
  <si>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</si>
  <si>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</si>
  <si>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</si>
  <si>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</si>
  <si>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</si>
  <si>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</si>
  <si>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</si>
  <si>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</si>
  <si>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</si>
  <si>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</si>
  <si>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</si>
  <si>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</si>
  <si>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</si>
  <si>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</si>
  <si>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</si>
  <si>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</si>
  <si>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</si>
  <si>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</si>
  <si>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</si>
  <si>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</si>
  <si>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</si>
  <si>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</si>
  <si>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</si>
  <si>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</si>
  <si>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</si>
  <si>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</si>
  <si>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</si>
  <si>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</si>
  <si>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</si>
  <si>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</si>
  <si>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</si>
  <si>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</si>
  <si>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</si>
  <si>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</si>
  <si>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</si>
  <si>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</si>
  <si>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</si>
  <si>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</si>
  <si>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</si>
  <si>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</si>
  <si>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</si>
  <si>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</si>
  <si>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</si>
  <si>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</si>
  <si>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</si>
  <si>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</si>
  <si>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</si>
  <si>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</si>
  <si>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</si>
  <si>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</si>
  <si>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</si>
  <si>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</si>
  <si>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</si>
  <si>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</si>
  <si>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</si>
  <si>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</si>
  <si>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</si>
  <si>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</si>
  <si>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</si>
  <si>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</si>
  <si>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</si>
  <si>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</si>
  <si>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</si>
  <si>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</si>
  <si>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</si>
  <si>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</si>
  <si>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</si>
  <si>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</si>
  <si>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</si>
  <si>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</si>
  <si>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</si>
  <si>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</si>
  <si>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</si>
  <si>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</si>
  <si>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</si>
  <si>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</si>
  <si>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</si>
  <si>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</si>
  <si>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</si>
  <si>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</si>
  <si>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</si>
  <si>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</si>
  <si>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</si>
  <si>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</si>
  <si>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</si>
  <si>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</si>
  <si>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</si>
  <si>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</si>
  <si>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</si>
  <si>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</si>
  <si>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</si>
  <si>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</si>
  <si>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</si>
  <si>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</si>
  <si>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</si>
  <si>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</si>
  <si>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</si>
  <si>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</si>
  <si>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</si>
  <si>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</si>
  <si>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</si>
  <si>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</si>
  <si>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</si>
  <si>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</si>
  <si>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</si>
  <si>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</si>
  <si>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</si>
  <si>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</si>
  <si>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</si>
  <si>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</si>
  <si>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</si>
  <si>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</si>
  <si>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</si>
  <si>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</si>
  <si>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</si>
  <si>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</si>
  <si>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</si>
  <si>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</si>
  <si>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</si>
  <si>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</si>
  <si>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</si>
  <si>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</si>
  <si>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</si>
  <si>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</si>
  <si>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</si>
  <si>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</si>
  <si>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</si>
  <si>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</si>
  <si>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</si>
  <si>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</si>
  <si>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</si>
  <si>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</si>
  <si>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</si>
  <si>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</si>
  <si>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</si>
  <si>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</si>
  <si>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</si>
  <si>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</si>
  <si>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</si>
  <si>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</si>
  <si>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</si>
  <si>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</si>
  <si>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</si>
  <si>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</si>
  <si>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</si>
  <si>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</si>
  <si>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</si>
  <si>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</si>
  <si>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</si>
  <si>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</si>
  <si>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</si>
  <si>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</si>
  <si>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</si>
  <si>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</si>
  <si>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</si>
  <si>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</si>
  <si>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</si>
  <si>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</si>
  <si>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</si>
  <si>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</si>
  <si>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</si>
  <si>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</si>
  <si>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</si>
  <si>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</si>
  <si>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</si>
  <si>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</si>
  <si>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</si>
  <si>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</si>
  <si>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</si>
  <si>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</si>
  <si>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</si>
  <si>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</si>
  <si>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</si>
  <si>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</si>
  <si>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</si>
  <si>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</si>
  <si>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</si>
  <si>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</si>
  <si>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</si>
  <si>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</si>
  <si>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</si>
  <si>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</si>
  <si>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</si>
  <si>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</si>
  <si>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</si>
  <si>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</si>
  <si>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</si>
  <si>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</si>
  <si>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</si>
  <si>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</si>
  <si>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</si>
  <si>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</si>
  <si>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</si>
  <si>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</si>
  <si>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</si>
  <si>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</si>
  <si>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</si>
  <si>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</si>
  <si>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</si>
  <si>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</si>
  <si>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</si>
  <si>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</si>
  <si>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</si>
  <si>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</si>
  <si>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</si>
  <si>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</si>
  <si>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</si>
  <si>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</si>
  <si>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</si>
  <si>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</si>
  <si>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</si>
  <si>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</si>
  <si>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</si>
  <si>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</si>
  <si>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</si>
  <si>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</si>
  <si>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</si>
  <si>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</si>
  <si>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</si>
  <si>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</si>
  <si>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</si>
  <si>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</si>
  <si>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</si>
  <si>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</si>
  <si>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</si>
  <si>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</si>
  <si>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</si>
  <si>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</si>
  <si>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</si>
  <si>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</si>
  <si>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</si>
  <si>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</si>
  <si>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</si>
  <si>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</si>
  <si>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</si>
  <si>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</si>
  <si>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</si>
  <si>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</si>
  <si>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</si>
  <si>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</si>
  <si>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</si>
  <si>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</si>
  <si>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</si>
  <si>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</si>
  <si>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</si>
  <si>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</si>
  <si>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</si>
  <si>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</si>
  <si>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</si>
  <si>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</si>
  <si>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</si>
  <si>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</si>
  <si>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</si>
  <si>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</si>
  <si>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</si>
  <si>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</si>
  <si>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</si>
  <si>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</si>
  <si>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</si>
  <si>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</si>
  <si>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</si>
  <si>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</si>
  <si>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</si>
  <si>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</si>
  <si>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</si>
  <si>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</si>
  <si>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</si>
  <si>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</si>
  <si>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</si>
  <si>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</si>
  <si>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</si>
  <si>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</si>
  <si>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</si>
  <si>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</si>
  <si>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</si>
  <si>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</si>
  <si>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</si>
  <si>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</si>
  <si>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</si>
  <si>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</si>
  <si>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</si>
  <si>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</si>
  <si>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</si>
  <si>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</si>
  <si>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</si>
  <si>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</si>
  <si>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</si>
  <si>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</si>
  <si>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</si>
  <si>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</si>
  <si>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</si>
  <si>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</si>
  <si>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</si>
  <si>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</si>
  <si>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</si>
  <si>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</si>
  <si>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</si>
  <si>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</si>
  <si>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</si>
  <si>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</si>
  <si>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</si>
  <si>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</si>
  <si>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</si>
  <si>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</si>
  <si>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</si>
  <si>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</si>
  <si>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</si>
  <si>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</si>
  <si>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</si>
  <si>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</si>
  <si>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</si>
  <si>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</si>
  <si>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</si>
  <si>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</si>
  <si>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</si>
  <si>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</si>
  <si>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</si>
  <si>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</si>
  <si>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</si>
  <si>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</si>
  <si>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</si>
  <si>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</si>
  <si>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</si>
  <si>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</si>
  <si>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</si>
  <si>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</si>
  <si>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</si>
  <si>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</si>
  <si>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</si>
  <si>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</si>
  <si>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</si>
  <si>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</si>
  <si>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</si>
  <si>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</si>
  <si>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</si>
  <si>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</si>
  <si>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</si>
  <si>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</si>
  <si>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</si>
  <si>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</si>
  <si>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</si>
  <si>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</si>
  <si>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</si>
  <si>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</si>
  <si>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</si>
  <si>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</si>
  <si>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</si>
  <si>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</si>
  <si>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</si>
  <si>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</si>
  <si>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</si>
  <si>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</si>
  <si>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</si>
  <si>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</si>
  <si>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</si>
  <si>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</si>
  <si>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</si>
  <si>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</si>
  <si>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</si>
  <si>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</si>
  <si>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</si>
  <si>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</si>
  <si>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</si>
  <si>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</si>
  <si>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</si>
  <si>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</si>
  <si>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</si>
  <si>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</si>
  <si>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</si>
  <si>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</si>
  <si>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</si>
  <si>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</si>
  <si>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</si>
  <si>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</si>
  <si>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</si>
  <si>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</si>
  <si>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</si>
  <si>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</si>
  <si>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</si>
  <si>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</si>
  <si>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</si>
  <si>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</si>
  <si>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</si>
  <si>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</si>
  <si>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</si>
  <si>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</si>
  <si>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</si>
  <si>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</si>
  <si>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</si>
  <si>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</si>
  <si>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</si>
  <si>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</si>
  <si>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</si>
  <si>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</si>
  <si>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</si>
  <si>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</si>
  <si>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</si>
  <si>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</si>
  <si>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</si>
  <si>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</si>
  <si>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</si>
  <si>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</si>
  <si>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</si>
  <si>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</si>
  <si>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</si>
  <si>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</si>
  <si>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</si>
  <si>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</si>
  <si>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</si>
  <si>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</si>
  <si>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</si>
  <si>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</si>
  <si>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</si>
  <si>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</si>
  <si>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</si>
  <si>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</si>
  <si>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</si>
  <si>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</si>
  <si>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</si>
  <si>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</si>
  <si>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</si>
  <si>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</si>
  <si>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</si>
  <si>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</si>
  <si>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</si>
  <si>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</si>
  <si>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</si>
  <si>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</si>
  <si>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</si>
  <si>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</si>
  <si>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</si>
  <si>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</si>
  <si>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</si>
  <si>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</si>
  <si>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</si>
  <si>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</si>
  <si>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</si>
  <si>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</si>
  <si>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</si>
  <si>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</si>
  <si>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</si>
  <si>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</si>
  <si>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</si>
  <si>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</si>
  <si>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</si>
  <si>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</si>
  <si>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</si>
  <si>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</si>
  <si>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</si>
  <si>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</si>
  <si>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</si>
  <si>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</si>
  <si>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</si>
  <si>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</si>
  <si>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</si>
  <si>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</si>
  <si>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</si>
  <si>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</si>
  <si>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</si>
  <si>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</si>
  <si>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</si>
  <si>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</si>
  <si>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</si>
  <si>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</si>
  <si>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</si>
  <si>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</si>
  <si>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</si>
  <si>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</si>
  <si>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</si>
  <si>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</si>
  <si>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</si>
  <si>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</si>
  <si>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</si>
  <si>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</si>
  <si>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</si>
  <si>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</si>
  <si>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</si>
  <si>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</si>
  <si>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</si>
  <si>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</si>
  <si>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</si>
  <si>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</si>
  <si>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</si>
  <si>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</si>
  <si>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</si>
  <si>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</si>
  <si>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</si>
  <si>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</si>
  <si>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</si>
  <si>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</si>
  <si>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</si>
  <si>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</si>
  <si>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</si>
  <si>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</si>
  <si>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</si>
  <si>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</si>
  <si>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</si>
  <si>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</si>
  <si>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</si>
  <si>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</si>
  <si>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</si>
  <si>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</si>
  <si>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</si>
  <si>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</si>
  <si>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</si>
  <si>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</si>
  <si>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</si>
  <si>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</si>
  <si>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</si>
  <si>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</si>
  <si>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</si>
  <si>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</si>
  <si>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</si>
  <si>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</si>
  <si>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</si>
  <si>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</si>
  <si>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</si>
  <si>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</si>
  <si>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</si>
  <si>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</si>
  <si>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</si>
  <si>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</si>
  <si>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</si>
  <si>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</si>
  <si>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</si>
  <si>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</si>
  <si>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</si>
  <si>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</si>
  <si>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</si>
  <si>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</si>
  <si>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</si>
  <si>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</si>
  <si>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</si>
  <si>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</si>
  <si>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</si>
  <si>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</si>
  <si>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</si>
  <si>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</si>
  <si>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</si>
  <si>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</si>
  <si>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</si>
  <si>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</si>
  <si>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</si>
  <si>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</si>
  <si>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</si>
  <si>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</si>
  <si>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</si>
  <si>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</si>
  <si>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</si>
  <si>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</si>
  <si>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</si>
  <si>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</si>
  <si>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</si>
  <si>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</si>
  <si>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</si>
  <si>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</si>
  <si>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</si>
  <si>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</si>
  <si>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</si>
  <si>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</si>
  <si>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</si>
  <si>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</si>
  <si>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</si>
  <si>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</si>
  <si>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</si>
  <si>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</si>
  <si>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</si>
  <si>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</si>
  <si>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</si>
  <si>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</si>
  <si>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</si>
  <si>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</si>
  <si>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</si>
  <si>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</si>
  <si>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</si>
  <si>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</si>
  <si>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</si>
  <si>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</si>
  <si>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</si>
  <si>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</si>
  <si>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</si>
  <si>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</si>
  <si>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</si>
  <si>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</si>
  <si>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</si>
  <si>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</si>
  <si>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</si>
  <si>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</si>
  <si>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</si>
  <si>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</si>
  <si>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</si>
  <si>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</si>
  <si>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</si>
  <si>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</si>
  <si>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</si>
  <si>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</si>
  <si>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</si>
  <si>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</si>
  <si>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</si>
  <si>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</si>
  <si>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</si>
  <si>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</si>
  <si>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</si>
  <si>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</si>
  <si>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</si>
  <si>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</si>
  <si>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</si>
  <si>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</si>
  <si>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</si>
  <si>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</si>
  <si>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</si>
  <si>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</si>
  <si>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</si>
  <si>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</si>
  <si>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</si>
  <si>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</si>
  <si>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</si>
  <si>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</si>
  <si>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</si>
  <si>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</si>
  <si>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</si>
  <si>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</si>
  <si>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</si>
  <si>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</si>
  <si>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</si>
  <si>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</si>
  <si>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</si>
  <si>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</si>
  <si>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</si>
  <si>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</si>
  <si>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</si>
  <si>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</si>
  <si>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</si>
  <si>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</si>
  <si>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</si>
  <si>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</si>
  <si>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</si>
  <si>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</si>
  <si>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</si>
  <si>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</si>
  <si>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</si>
  <si>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</si>
  <si>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</si>
  <si>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</si>
  <si>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</si>
  <si>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</si>
  <si>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</si>
  <si>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</si>
  <si>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</si>
  <si>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</si>
  <si>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</si>
  <si>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</si>
  <si>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</si>
  <si>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</si>
  <si>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</si>
  <si>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</si>
  <si>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</si>
  <si>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</si>
  <si>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</si>
  <si>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</si>
  <si>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</si>
  <si>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</si>
  <si>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</si>
  <si>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</si>
  <si>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</si>
  <si>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</si>
  <si>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</si>
  <si>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</si>
  <si>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</si>
  <si>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</si>
  <si>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</si>
  <si>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</si>
  <si>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</si>
  <si>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</si>
  <si>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</si>
  <si>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</si>
  <si>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</si>
  <si>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</si>
  <si>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</si>
  <si>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</si>
  <si>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</si>
  <si>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</si>
  <si>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</si>
  <si>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</si>
  <si>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</si>
  <si>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</si>
  <si>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</si>
  <si>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</si>
  <si>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</si>
  <si>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</si>
  <si>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</si>
  <si>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</si>
  <si>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</si>
  <si>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</si>
  <si>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</si>
  <si>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</si>
  <si>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</si>
  <si>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</si>
  <si>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</si>
  <si>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</si>
  <si>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</si>
  <si>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</si>
  <si>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</si>
  <si>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</si>
  <si>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</si>
  <si>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</si>
  <si>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</si>
  <si>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</si>
  <si>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</si>
  <si>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</si>
  <si>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</si>
  <si>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</si>
  <si>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</si>
  <si>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</si>
  <si>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</si>
  <si>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</si>
  <si>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</si>
  <si>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</si>
  <si>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</si>
  <si>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</si>
  <si>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</si>
  <si>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</si>
  <si>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</si>
  <si>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</si>
  <si>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</si>
  <si>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</si>
  <si>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</si>
  <si>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</si>
  <si>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</si>
  <si>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</si>
  <si>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</si>
  <si>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</si>
  <si>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</si>
  <si>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</si>
  <si>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</si>
  <si>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</si>
  <si>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</si>
  <si>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</si>
  <si>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</si>
  <si>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</si>
  <si>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</si>
  <si>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</si>
  <si>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</si>
  <si>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</si>
  <si>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</si>
  <si>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</si>
  <si>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</si>
  <si>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</si>
  <si>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</si>
  <si>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</si>
  <si>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</si>
  <si>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</si>
  <si>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</si>
  <si>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</si>
  <si>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</si>
  <si>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</si>
  <si>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</si>
  <si>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</si>
  <si>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</si>
  <si>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</si>
  <si>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</si>
  <si>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</si>
  <si>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</si>
  <si>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</si>
  <si>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</si>
  <si>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</si>
  <si>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</si>
  <si>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</si>
  <si>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</si>
  <si>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</si>
  <si>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</si>
  <si>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</si>
  <si>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</si>
  <si>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</si>
  <si>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</si>
  <si>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</si>
  <si>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</si>
  <si>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</si>
  <si>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</si>
  <si>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</si>
  <si>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</si>
  <si>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</si>
  <si>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</si>
  <si>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</si>
  <si>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</si>
  <si>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</si>
  <si>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</si>
  <si>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</si>
  <si>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</si>
  <si>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</si>
  <si>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</si>
  <si>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</si>
  <si>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</si>
  <si>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</si>
  <si>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</si>
  <si>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</si>
  <si>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</si>
  <si>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</si>
  <si>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</si>
  <si>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</si>
  <si>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</si>
  <si>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</si>
  <si>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</si>
  <si>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</si>
  <si>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</si>
  <si>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</si>
  <si>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</si>
  <si>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</si>
  <si>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</si>
  <si>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</si>
  <si>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</si>
  <si>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</si>
  <si>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</si>
  <si>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</si>
  <si>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</si>
  <si>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</si>
  <si>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</si>
  <si>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</si>
  <si>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</si>
  <si>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</si>
  <si>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</si>
  <si>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</si>
  <si>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</si>
  <si>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</si>
  <si>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</si>
  <si>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</si>
  <si>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</si>
  <si>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</si>
  <si>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</si>
  <si>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</si>
  <si>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</si>
  <si>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</si>
  <si>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</si>
  <si>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</si>
  <si>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</si>
  <si>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</si>
  <si>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</si>
  <si>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</si>
  <si>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</si>
  <si>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</si>
  <si>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</si>
  <si>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</si>
  <si>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</si>
  <si>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</si>
  <si>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</si>
  <si>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</si>
  <si>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</si>
  <si>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</si>
  <si>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</si>
  <si>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</si>
  <si>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</si>
  <si>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</si>
  <si>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</si>
  <si>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</si>
  <si>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</si>
  <si>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</si>
  <si>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</si>
  <si>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</si>
  <si>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</si>
  <si>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</si>
  <si>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</si>
  <si>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</si>
  <si>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</si>
  <si>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</si>
  <si>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</si>
  <si>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</si>
  <si>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</si>
  <si>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</si>
  <si>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</si>
  <si>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</si>
  <si>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</si>
  <si>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</si>
  <si>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</si>
  <si>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</si>
  <si>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</si>
  <si>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</si>
  <si>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</si>
  <si>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</si>
  <si>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</si>
  <si>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</si>
  <si>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</si>
  <si>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</si>
  <si>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</si>
  <si>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</si>
  <si>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</si>
  <si>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</si>
  <si>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</si>
  <si>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</si>
  <si>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</si>
  <si>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</si>
  <si>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</si>
  <si>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</si>
  <si>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</si>
  <si>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</si>
  <si>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</si>
  <si>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</si>
  <si>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</si>
  <si>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</si>
  <si>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</si>
  <si>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</si>
  <si>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</si>
  <si>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</si>
  <si>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</si>
  <si>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</si>
  <si>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</si>
  <si>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</si>
  <si>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</si>
  <si>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</si>
  <si>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</si>
  <si>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</si>
  <si>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</si>
  <si>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</si>
  <si>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</si>
  <si>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</si>
  <si>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</si>
  <si>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</si>
  <si>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</si>
  <si>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</si>
  <si>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</si>
  <si>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</si>
  <si>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</si>
  <si>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</si>
  <si>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</si>
  <si>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</si>
  <si>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</si>
  <si>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</si>
  <si>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</si>
  <si>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</si>
  <si>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</si>
  <si>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</si>
  <si>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</si>
  <si>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</si>
  <si>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</si>
  <si>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</si>
  <si>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</si>
  <si>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</si>
  <si>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</si>
  <si>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</si>
  <si>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</si>
  <si>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</si>
  <si>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</si>
  <si>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</si>
  <si>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</si>
  <si>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</si>
  <si>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</si>
  <si>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</si>
  <si>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</si>
  <si>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</si>
  <si>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</si>
  <si>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</si>
  <si>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</si>
  <si>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</si>
  <si>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</si>
  <si>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</si>
  <si>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</si>
  <si>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</si>
  <si>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</si>
  <si>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</si>
  <si>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</si>
  <si>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</si>
  <si>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</si>
  <si>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</si>
  <si>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</si>
  <si>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</si>
  <si>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</si>
  <si>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</si>
  <si>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</si>
  <si>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</si>
  <si>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</si>
  <si>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</si>
  <si>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</si>
  <si>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</si>
  <si>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</si>
  <si>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</si>
  <si>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</si>
  <si>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</si>
  <si>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</si>
  <si>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</si>
  <si>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</si>
  <si>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</si>
  <si>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</si>
  <si>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</si>
  <si>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</si>
  <si>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</si>
  <si>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</si>
  <si>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</si>
  <si>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</si>
  <si>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</si>
  <si>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</si>
  <si>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</si>
  <si>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</si>
  <si>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</si>
  <si>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</si>
  <si>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</si>
  <si>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</si>
  <si>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</si>
  <si>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</si>
  <si>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</si>
  <si>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</si>
  <si>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</si>
  <si>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</si>
  <si>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</si>
  <si>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</si>
  <si>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</si>
  <si>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</si>
  <si>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</si>
  <si>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</si>
  <si>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</si>
  <si>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</si>
  <si>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</si>
  <si>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</si>
  <si>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</si>
  <si>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</si>
  <si>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</si>
  <si>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</si>
  <si>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</si>
  <si>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</si>
  <si>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</si>
  <si>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</si>
  <si>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</si>
  <si>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</si>
  <si>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</si>
  <si>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</si>
  <si>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</si>
  <si>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</si>
  <si>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</si>
  <si>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</si>
  <si>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</si>
  <si>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</si>
  <si>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</si>
  <si>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</si>
  <si>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</si>
  <si>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</si>
  <si>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</si>
  <si>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</si>
  <si>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</si>
  <si>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</si>
  <si>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</si>
  <si>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</si>
  <si>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</si>
  <si>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</si>
  <si>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</si>
  <si>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</si>
  <si>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</si>
  <si>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</si>
  <si>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</si>
  <si>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</si>
  <si>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</si>
  <si>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</si>
  <si>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</si>
  <si>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</si>
  <si>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</si>
  <si>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</si>
  <si>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</si>
  <si>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</si>
  <si>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</si>
  <si>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</si>
  <si>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</si>
  <si>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</si>
  <si>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</si>
  <si>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</si>
  <si>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</si>
  <si>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</si>
  <si>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</si>
  <si>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</si>
  <si>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</si>
  <si>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</si>
  <si>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</si>
  <si>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</si>
  <si>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</si>
  <si>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</si>
  <si>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</si>
  <si>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</si>
  <si>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</si>
  <si>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</si>
  <si>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</si>
  <si>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</si>
  <si>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</si>
  <si>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</si>
  <si>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</si>
  <si>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</si>
  <si>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</si>
  <si>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</si>
  <si>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</si>
  <si>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</si>
  <si>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</si>
  <si>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</si>
  <si>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</si>
  <si>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</si>
  <si>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</si>
  <si>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</si>
  <si>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</si>
  <si>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</si>
  <si>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</si>
  <si>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</si>
  <si>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</si>
  <si>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</si>
  <si>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</si>
  <si>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</si>
  <si>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</si>
  <si>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</si>
  <si>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</si>
  <si>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</si>
  <si>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</si>
  <si>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</si>
  <si>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</si>
  <si>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</si>
  <si>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</si>
  <si>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</si>
  <si>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</si>
  <si>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</si>
  <si>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</si>
  <si>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</si>
  <si>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</si>
  <si>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</si>
  <si>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</si>
  <si>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</si>
  <si>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</si>
  <si>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</si>
  <si>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</si>
  <si>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</si>
  <si>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</si>
  <si>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</si>
  <si>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</si>
  <si>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</si>
  <si>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</si>
  <si>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</si>
  <si>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</si>
  <si>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</si>
  <si>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</si>
  <si>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</si>
  <si>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</si>
  <si>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</si>
  <si>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</si>
  <si>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</si>
  <si>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</si>
  <si>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</si>
  <si>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</si>
  <si>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</si>
  <si>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</si>
  <si>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</si>
  <si>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</si>
  <si>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</si>
  <si>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</si>
  <si>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</si>
  <si>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</si>
  <si>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</si>
  <si>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</si>
  <si>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</si>
  <si>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</si>
  <si>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</si>
  <si>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</si>
  <si>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</si>
  <si>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</si>
  <si>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</si>
  <si>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</si>
  <si>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</si>
  <si>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</si>
  <si>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</si>
  <si>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</si>
  <si>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</si>
  <si>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</si>
  <si>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</si>
  <si>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</si>
  <si>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</si>
  <si>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</si>
  <si>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</si>
  <si>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</si>
  <si>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</si>
  <si>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</si>
  <si>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</si>
  <si>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</si>
  <si>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</si>
  <si>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</si>
  <si>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</si>
  <si>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</si>
  <si>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</si>
  <si>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</si>
  <si>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</si>
  <si>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</si>
  <si>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</si>
  <si>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</si>
  <si>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</si>
  <si>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</si>
  <si>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</si>
  <si>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</si>
  <si>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</si>
  <si>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</si>
  <si>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</si>
  <si>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</si>
  <si>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</si>
  <si>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</si>
  <si>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</si>
  <si>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</si>
  <si>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</si>
  <si>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</si>
  <si>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</si>
  <si>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</si>
  <si>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</si>
  <si>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</si>
  <si>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</si>
  <si>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</si>
  <si>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</si>
  <si>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</si>
  <si>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</si>
  <si>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</si>
  <si>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</si>
  <si>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</si>
  <si>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</si>
  <si>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</si>
  <si>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</si>
  <si>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</si>
  <si>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</si>
  <si>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</si>
  <si>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</si>
  <si>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</si>
  <si>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</si>
  <si>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</si>
  <si>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</si>
  <si>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</si>
  <si>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</si>
  <si>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</si>
  <si>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</si>
  <si>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</si>
  <si>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</si>
  <si>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</si>
  <si>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</si>
  <si>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</si>
  <si>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</si>
  <si>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</si>
  <si>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</si>
  <si>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</si>
  <si>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</si>
  <si>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</si>
  <si>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</si>
  <si>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</si>
  <si>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</si>
  <si>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</si>
  <si>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</si>
  <si>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</si>
  <si>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</si>
  <si>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</si>
  <si>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</si>
  <si>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</si>
  <si>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</si>
  <si>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</si>
  <si>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</si>
  <si>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</si>
  <si>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</si>
  <si>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</si>
  <si>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</si>
  <si>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</si>
  <si>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</si>
  <si>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</si>
  <si>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</si>
  <si>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</si>
  <si>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</si>
  <si>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</si>
  <si>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</si>
  <si>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</si>
  <si>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</si>
  <si>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</si>
  <si>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</si>
  <si>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</si>
  <si>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</si>
  <si>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</si>
  <si>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</si>
  <si>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</si>
  <si>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</si>
  <si>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</si>
  <si>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</si>
  <si>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</si>
  <si>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</si>
  <si>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</si>
  <si>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</si>
  <si>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</si>
  <si>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</si>
  <si>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</si>
  <si>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</si>
  <si>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</si>
  <si>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</si>
  <si>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</si>
  <si>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</si>
  <si>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</si>
  <si>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</si>
  <si>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</si>
  <si>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</si>
  <si>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</si>
  <si>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</si>
  <si>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</si>
  <si>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</si>
  <si>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</si>
  <si>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</si>
  <si>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</si>
  <si>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</si>
  <si>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</si>
  <si>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</si>
  <si>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</si>
  <si>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</si>
  <si>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</si>
  <si>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</si>
  <si>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</si>
  <si>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</si>
  <si>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</si>
  <si>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</si>
  <si>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</si>
  <si>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</si>
  <si>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</si>
  <si>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</si>
  <si>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</si>
  <si>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</si>
  <si>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</si>
  <si>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</si>
  <si>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</si>
  <si>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</si>
  <si>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</si>
  <si>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</si>
  <si>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</si>
  <si>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</si>
  <si>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</si>
  <si>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</si>
  <si>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</si>
  <si>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</si>
  <si>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</si>
  <si>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</si>
  <si>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</si>
  <si>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</si>
  <si>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</si>
  <si>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</si>
  <si>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</si>
  <si>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</si>
  <si>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</si>
  <si>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</si>
  <si>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</si>
  <si>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</si>
  <si>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</si>
  <si>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</si>
  <si>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</si>
  <si>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</si>
  <si>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</si>
  <si>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</si>
  <si>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</si>
  <si>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</si>
  <si>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</si>
  <si>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</si>
  <si>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</si>
  <si>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</si>
  <si>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</si>
  <si>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</si>
  <si>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</si>
  <si>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</si>
  <si>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</si>
  <si>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</si>
  <si>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</si>
  <si>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</si>
  <si>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</si>
  <si>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</si>
  <si>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</si>
  <si>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</si>
  <si>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</si>
  <si>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</si>
  <si>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</si>
  <si>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</si>
  <si>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</si>
  <si>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</si>
  <si>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</si>
  <si>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</si>
  <si>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</si>
  <si>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</si>
  <si>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</si>
  <si>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</si>
  <si>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</si>
  <si>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</si>
  <si>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</si>
  <si>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</si>
  <si>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</si>
  <si>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</si>
  <si>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</si>
  <si>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</si>
  <si>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</si>
  <si>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</si>
  <si>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</si>
  <si>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</si>
  <si>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</si>
  <si>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</si>
  <si>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</si>
  <si>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</si>
  <si>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</si>
  <si>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</si>
  <si>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</si>
  <si>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</si>
  <si>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</si>
  <si>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</si>
  <si>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</si>
  <si>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</si>
  <si>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</si>
  <si>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</si>
  <si>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</si>
  <si>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</si>
  <si>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</si>
  <si>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</si>
  <si>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</si>
  <si>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</si>
  <si>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</si>
  <si>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</si>
  <si>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</si>
  <si>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</si>
  <si>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</si>
  <si>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</si>
  <si>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</si>
  <si>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</si>
  <si>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</si>
  <si>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</si>
  <si>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</si>
  <si>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</si>
  <si>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</si>
  <si>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</si>
  <si>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</si>
  <si>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</si>
  <si>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</si>
  <si>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</si>
  <si>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</si>
  <si>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</si>
  <si>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</si>
  <si>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</si>
  <si>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</si>
  <si>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</si>
  <si>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</si>
  <si>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</si>
  <si>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</si>
  <si>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</si>
  <si>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</si>
  <si>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</si>
  <si>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</si>
  <si>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</si>
  <si>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</si>
  <si>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</si>
  <si>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</si>
  <si>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</si>
  <si>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</si>
  <si>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</si>
  <si>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</si>
  <si>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</si>
  <si>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</si>
  <si>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</si>
  <si>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</si>
  <si>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</si>
  <si>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</si>
  <si>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</si>
  <si>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</si>
  <si>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</si>
  <si>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</si>
  <si>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</si>
  <si>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</si>
  <si>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</si>
  <si>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</si>
  <si>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</si>
  <si>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</si>
  <si>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</si>
  <si>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</si>
  <si>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</si>
  <si>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</si>
  <si>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</si>
  <si>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</si>
  <si>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</si>
  <si>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</si>
  <si>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</si>
  <si>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</si>
  <si>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</si>
  <si>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</si>
  <si>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</si>
  <si>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</si>
  <si>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</si>
  <si>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</si>
  <si>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</si>
  <si>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</si>
  <si>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</si>
  <si>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</si>
  <si>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</si>
  <si>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</si>
  <si>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</si>
  <si>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</si>
  <si>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</si>
  <si>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</si>
  <si>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</si>
  <si>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</si>
  <si>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</si>
  <si>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</si>
  <si>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</si>
  <si>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</si>
  <si>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</si>
  <si>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</si>
  <si>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</si>
  <si>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</si>
  <si>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</si>
  <si>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</si>
  <si>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</si>
  <si>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</si>
  <si>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</si>
  <si>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</si>
  <si>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</si>
  <si>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</si>
  <si>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</si>
  <si>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</si>
  <si>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</si>
  <si>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</si>
  <si>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</si>
  <si>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</si>
  <si>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</si>
  <si>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</si>
  <si>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</si>
  <si>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</si>
  <si>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</si>
  <si>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</si>
  <si>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</si>
  <si>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</si>
  <si>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</si>
  <si>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</si>
  <si>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</si>
  <si>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</si>
  <si>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</si>
  <si>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</si>
  <si>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</si>
  <si>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</si>
  <si>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</si>
  <si>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</si>
  <si>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</si>
  <si>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</si>
  <si>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</si>
  <si>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</si>
  <si>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</si>
  <si>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</si>
  <si>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</si>
  <si>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</si>
  <si>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</si>
  <si>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</si>
  <si>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</si>
  <si>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</si>
  <si>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</si>
  <si>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</si>
  <si>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</si>
  <si>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</si>
  <si>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</si>
  <si>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</si>
  <si>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</si>
  <si>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</si>
  <si>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</si>
  <si>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</si>
  <si>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</si>
  <si>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</si>
  <si>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</si>
  <si>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</si>
  <si>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</si>
  <si>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</si>
  <si>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</si>
  <si>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</si>
  <si>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</si>
  <si>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</si>
  <si>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</si>
  <si>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</si>
  <si>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</si>
  <si>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</si>
  <si>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</si>
  <si>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</si>
  <si>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</si>
  <si>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</si>
  <si>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</si>
  <si>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</si>
  <si>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</si>
  <si>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</si>
  <si>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</si>
  <si>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</si>
  <si>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</si>
  <si>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</si>
  <si>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</si>
  <si>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</si>
  <si>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</si>
  <si>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</si>
  <si>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</si>
  <si>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</si>
  <si>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</si>
  <si>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</si>
  <si>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</si>
  <si>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</si>
  <si>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</si>
  <si>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</si>
  <si>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</si>
  <si>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</si>
  <si>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</si>
  <si>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</si>
  <si>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</si>
  <si>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</si>
  <si>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</si>
  <si>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</si>
  <si>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</si>
  <si>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</si>
  <si>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</si>
  <si>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</si>
  <si>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</si>
  <si>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</si>
  <si>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</si>
  <si>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</si>
  <si>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</si>
  <si>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</si>
  <si>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</si>
  <si>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</si>
  <si>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</si>
  <si>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</si>
  <si>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</si>
  <si>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</si>
  <si>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</si>
  <si>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</si>
  <si>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</si>
  <si>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</si>
  <si>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</si>
  <si>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</si>
  <si>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</si>
  <si>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</si>
  <si>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</si>
  <si>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</si>
  <si>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</si>
  <si>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</si>
  <si>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</si>
  <si>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</si>
  <si>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</si>
  <si>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</si>
  <si>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</si>
  <si>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</si>
  <si>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</si>
  <si>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</si>
  <si>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</si>
  <si>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</si>
  <si>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</si>
  <si>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</si>
  <si>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</si>
  <si>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</si>
  <si>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</si>
  <si>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</si>
  <si>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</si>
  <si>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</si>
  <si>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</si>
  <si>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</si>
  <si>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</si>
  <si>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</si>
  <si>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</si>
  <si>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</si>
  <si>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</si>
  <si>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</si>
  <si>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</si>
  <si>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</si>
  <si>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</si>
  <si>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</si>
  <si>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</si>
  <si>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</si>
  <si>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</si>
  <si>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</si>
  <si>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</si>
  <si>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</si>
  <si>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</si>
  <si>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</si>
  <si>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</si>
  <si>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</si>
  <si>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</si>
  <si>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</si>
  <si>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</si>
  <si>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</si>
  <si>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</si>
  <si>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</si>
  <si>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</si>
  <si>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</si>
  <si>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</si>
  <si>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</si>
  <si>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</si>
  <si>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</si>
  <si>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</si>
  <si>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</si>
  <si>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</si>
  <si>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</si>
  <si>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</si>
  <si>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</si>
  <si>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</si>
  <si>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</si>
  <si>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</si>
  <si>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</si>
  <si>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</si>
  <si>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</si>
  <si>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</si>
  <si>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</si>
  <si>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</si>
  <si>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</si>
  <si>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</si>
  <si>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</si>
  <si>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</si>
  <si>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</si>
  <si>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</si>
  <si>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</si>
  <si>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</si>
  <si>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</si>
  <si>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</si>
  <si>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</si>
  <si>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</si>
  <si>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</si>
  <si>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</si>
  <si>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</si>
  <si>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</si>
  <si>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</si>
  <si>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</si>
  <si>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</si>
  <si>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</si>
  <si>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</si>
  <si>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</si>
  <si>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</si>
  <si>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</si>
  <si>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</si>
  <si>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</si>
  <si>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</si>
  <si>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</si>
  <si>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</si>
  <si>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</si>
  <si>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</si>
  <si>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</si>
  <si>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</si>
  <si>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</si>
  <si>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</si>
  <si>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</si>
  <si>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</si>
  <si>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</si>
  <si>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</si>
  <si>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</si>
  <si>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</si>
  <si>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</si>
  <si>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</si>
  <si>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</si>
  <si>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</si>
  <si>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</si>
  <si>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</si>
  <si>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</si>
  <si>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</si>
  <si>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</si>
  <si>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</si>
  <si>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</si>
  <si>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</si>
  <si>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</si>
  <si>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</si>
  <si>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</si>
  <si>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</si>
  <si>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</si>
  <si>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</si>
  <si>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</si>
  <si>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</si>
  <si>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</si>
  <si>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</si>
  <si>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</si>
  <si>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</si>
  <si>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</si>
  <si>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</si>
  <si>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</si>
  <si>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</si>
  <si>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</si>
  <si>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</si>
  <si>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</si>
  <si>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</si>
  <si>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</si>
  <si>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</si>
  <si>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</si>
  <si>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</si>
  <si>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</si>
  <si>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</si>
  <si>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</si>
  <si>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</si>
  <si>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</si>
  <si>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</si>
  <si>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</si>
  <si>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</si>
  <si>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</si>
  <si>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</si>
  <si>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</si>
  <si>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</si>
  <si>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</si>
  <si>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</si>
  <si>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</si>
  <si>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</si>
  <si>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</si>
  <si>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</si>
  <si>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</si>
  <si>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</si>
  <si>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</si>
  <si>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</si>
  <si>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</si>
  <si>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</si>
  <si>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</si>
  <si>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</si>
  <si>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</si>
  <si>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</si>
  <si>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</si>
  <si>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</si>
  <si>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</si>
  <si>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</si>
  <si>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</si>
  <si>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</si>
  <si>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</si>
  <si>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</si>
  <si>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</si>
  <si>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</si>
  <si>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</si>
  <si>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</si>
  <si>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</si>
  <si>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</si>
  <si>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</si>
  <si>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</si>
  <si>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</si>
  <si>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</si>
  <si>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</si>
  <si>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</si>
  <si>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</si>
  <si>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</si>
  <si>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</si>
  <si>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</si>
  <si>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</si>
  <si>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</si>
  <si>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</si>
  <si>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</si>
  <si>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</si>
  <si>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</si>
  <si>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</si>
  <si>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</si>
  <si>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</si>
  <si>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</si>
  <si>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</si>
  <si>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</si>
  <si>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</si>
  <si>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</si>
  <si>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</si>
  <si>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</si>
  <si>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</si>
  <si>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</si>
  <si>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</si>
  <si>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</si>
  <si>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</si>
  <si>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</si>
  <si>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</si>
  <si>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</si>
  <si>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</si>
  <si>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</si>
  <si>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</si>
  <si>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</si>
  <si>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</si>
  <si>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</si>
  <si>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</si>
  <si>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</si>
  <si>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</si>
  <si>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</si>
  <si>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</si>
  <si>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</si>
  <si>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</si>
  <si>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</si>
  <si>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</si>
  <si>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</si>
  <si>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</si>
  <si>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</si>
  <si>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</si>
  <si>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</si>
  <si>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</si>
  <si>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</si>
  <si>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</si>
  <si>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</si>
  <si>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</si>
  <si>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</si>
  <si>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</si>
  <si>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</si>
  <si>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</si>
  <si>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</si>
  <si>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</si>
  <si>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</si>
  <si>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</si>
  <si>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</si>
  <si>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</si>
  <si>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</si>
  <si>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</si>
  <si>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</si>
  <si>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</si>
  <si>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</si>
  <si>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</si>
  <si>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</si>
  <si>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</si>
  <si>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</si>
  <si>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</si>
  <si>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</si>
  <si>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</si>
  <si>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</si>
  <si>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</si>
  <si>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</si>
  <si>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</si>
  <si>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</si>
  <si>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</si>
  <si>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</si>
  <si>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</si>
  <si>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</si>
  <si>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</si>
  <si>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</si>
  <si>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</si>
  <si>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</si>
  <si>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</si>
  <si>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</si>
  <si>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</si>
  <si>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</si>
  <si>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</si>
  <si>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</si>
  <si>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</si>
  <si>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</si>
  <si>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</si>
  <si>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</si>
  <si>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</si>
  <si>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</si>
  <si>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</si>
  <si>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</si>
  <si>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</si>
  <si>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</si>
  <si>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</si>
  <si>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</si>
  <si>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</si>
  <si>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</si>
  <si>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</si>
  <si>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</si>
  <si>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</si>
  <si>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</si>
  <si>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</si>
  <si>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</si>
  <si>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</si>
  <si>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</si>
  <si>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</si>
  <si>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</si>
  <si>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</si>
  <si>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</si>
  <si>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</si>
  <si>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</si>
  <si>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</si>
  <si>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</si>
  <si>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</si>
  <si>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</si>
  <si>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</si>
  <si>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</si>
  <si>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</si>
  <si>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</si>
  <si>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</si>
  <si>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</si>
  <si>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</si>
  <si>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</si>
  <si>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</si>
  <si>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</si>
  <si>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</si>
  <si>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</si>
  <si>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</si>
  <si>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</si>
  <si>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</si>
  <si>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</si>
  <si>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</si>
  <si>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</si>
  <si>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</si>
  <si>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</si>
  <si>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</si>
  <si>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</si>
  <si>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</si>
  <si>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</si>
  <si>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</si>
  <si>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</si>
  <si>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</si>
  <si>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</si>
  <si>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</si>
  <si>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</si>
  <si>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</si>
  <si>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</si>
  <si>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</si>
  <si>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</si>
  <si>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</si>
  <si>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</si>
  <si>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</si>
  <si>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</si>
  <si>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</si>
  <si>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</si>
  <si>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</si>
  <si>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</si>
  <si>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</si>
  <si>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</si>
  <si>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</si>
  <si>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</si>
  <si>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</si>
  <si>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</si>
  <si>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</si>
  <si>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</si>
  <si>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</si>
  <si>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</si>
  <si>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</si>
  <si>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</si>
  <si>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</si>
  <si>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</si>
  <si>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</si>
  <si>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</si>
  <si>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</si>
  <si>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</si>
  <si>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</si>
  <si>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</si>
  <si>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</si>
  <si>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</si>
  <si>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</si>
  <si>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</si>
  <si>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</si>
  <si>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</si>
  <si>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</si>
  <si>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</si>
  <si>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</si>
  <si>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</si>
  <si>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</si>
  <si>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</si>
  <si>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</si>
  <si>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</si>
  <si>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</si>
  <si>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</si>
  <si>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</si>
  <si>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</si>
  <si>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</si>
  <si>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</si>
  <si>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</si>
  <si>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</si>
  <si>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</si>
  <si>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</si>
  <si>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</si>
  <si>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</si>
  <si>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</si>
  <si>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</si>
  <si>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</si>
  <si>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</si>
  <si>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</si>
  <si>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</si>
  <si>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</si>
  <si>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</si>
  <si>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</si>
  <si>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</si>
  <si>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</si>
  <si>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</si>
  <si>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</si>
  <si>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</si>
  <si>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</si>
  <si>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</si>
  <si>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</si>
  <si>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</si>
  <si>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</si>
  <si>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</si>
  <si>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</si>
  <si>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</si>
  <si>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</si>
  <si>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</si>
  <si>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</si>
  <si>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</si>
  <si>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</si>
  <si>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</si>
  <si>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</si>
  <si>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</si>
  <si>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</si>
  <si>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</si>
  <si>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</si>
  <si>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</si>
  <si>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</si>
  <si>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</si>
  <si>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</si>
  <si>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</si>
  <si>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</si>
  <si>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</si>
  <si>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</si>
  <si>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</si>
  <si>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</si>
  <si>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</si>
  <si>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</si>
  <si>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</si>
  <si>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</si>
  <si>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</si>
  <si>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</si>
  <si>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</si>
  <si>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</si>
  <si>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</si>
  <si>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</si>
  <si>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</si>
  <si>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</si>
  <si>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</si>
  <si>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</si>
  <si>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</si>
  <si>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</si>
  <si>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</si>
  <si>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</si>
  <si>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</si>
  <si>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</si>
  <si>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</si>
  <si>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</si>
  <si>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</si>
  <si>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</si>
  <si>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</si>
  <si>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</si>
  <si>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</si>
  <si>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</si>
  <si>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</si>
  <si>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</si>
  <si>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</si>
  <si>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</si>
  <si>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</si>
  <si>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</si>
  <si>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</si>
  <si>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</si>
  <si>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</si>
  <si>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</si>
  <si>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</si>
  <si>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</si>
  <si>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</si>
  <si>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</si>
  <si>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</si>
  <si>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</si>
  <si>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</si>
  <si>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</si>
  <si>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</si>
  <si>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</si>
  <si>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</si>
  <si>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</si>
  <si>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</si>
  <si>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</si>
  <si>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</si>
  <si>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</si>
  <si>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</si>
  <si>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</si>
  <si>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</si>
  <si>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</si>
  <si>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</si>
  <si>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</si>
  <si>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</si>
  <si>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</si>
  <si>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</si>
  <si>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</si>
  <si>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</si>
  <si>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</si>
  <si>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</si>
  <si>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</si>
  <si>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</si>
  <si>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</si>
  <si>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</si>
  <si>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</si>
  <si>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</si>
  <si>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</si>
  <si>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</si>
  <si>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</si>
  <si>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</si>
  <si>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</si>
  <si>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</si>
  <si>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</si>
  <si>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</si>
  <si>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</si>
  <si>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</si>
  <si>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</si>
  <si>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</si>
  <si>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</si>
  <si>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</si>
  <si>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</si>
  <si>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</si>
  <si>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</si>
  <si>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</si>
  <si>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</si>
  <si>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</si>
  <si>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</si>
  <si>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</si>
  <si>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</si>
  <si>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</si>
  <si>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</si>
  <si>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</si>
  <si>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</si>
  <si>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</si>
  <si>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</si>
  <si>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</si>
  <si>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</si>
  <si>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</si>
  <si>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</si>
  <si>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</si>
  <si>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</si>
  <si>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</si>
  <si>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</si>
  <si>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</si>
  <si>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</si>
  <si>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</si>
  <si>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</si>
  <si>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</si>
  <si>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</si>
  <si>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</si>
  <si>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</si>
  <si>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</si>
  <si>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</si>
  <si>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</si>
  <si>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</si>
  <si>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</si>
  <si>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</si>
  <si>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</si>
  <si>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</si>
  <si>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</si>
  <si>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</si>
  <si>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</si>
  <si>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</si>
  <si>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</si>
  <si>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</si>
  <si>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</si>
  <si>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</si>
  <si>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</si>
  <si>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</si>
  <si>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</si>
  <si>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</si>
  <si>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</si>
  <si>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</si>
  <si>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</si>
  <si>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</si>
  <si>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</si>
  <si>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</si>
  <si>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</si>
  <si>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</si>
  <si>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</si>
  <si>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</si>
  <si>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</si>
  <si>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</si>
  <si>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</si>
  <si>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</si>
  <si>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</si>
  <si>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</si>
  <si>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</si>
  <si>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</si>
  <si>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</si>
  <si>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</si>
  <si>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</si>
  <si>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</si>
  <si>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</si>
  <si>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</si>
  <si>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</si>
  <si>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</si>
  <si>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</si>
  <si>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</si>
  <si>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</si>
  <si>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</si>
  <si>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</si>
  <si>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</si>
  <si>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</si>
  <si>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</si>
  <si>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</si>
  <si>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</si>
  <si>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</si>
  <si>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</si>
  <si>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</si>
  <si>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</si>
  <si>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</si>
  <si>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</si>
  <si>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</si>
  <si>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</si>
  <si>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</si>
  <si>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</si>
  <si>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</si>
  <si>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</si>
  <si>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</si>
  <si>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</si>
  <si>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</si>
  <si>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</si>
  <si>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</si>
  <si>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</si>
  <si>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</si>
  <si>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</si>
  <si>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</si>
  <si>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</si>
  <si>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</si>
  <si>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</si>
  <si>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</si>
  <si>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</si>
  <si>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</si>
  <si>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</si>
  <si>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</si>
  <si>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</si>
  <si>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</si>
  <si>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</si>
  <si>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</si>
  <si>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</si>
  <si>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</si>
  <si>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</si>
  <si>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</si>
  <si>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</si>
  <si>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</si>
  <si>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</si>
  <si>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</si>
  <si>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</si>
  <si>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</si>
  <si>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</si>
  <si>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</si>
  <si>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</si>
  <si>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</si>
  <si>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</si>
  <si>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</si>
  <si>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</si>
  <si>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</si>
  <si>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</si>
  <si>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</si>
  <si>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</si>
  <si>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</si>
  <si>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</si>
  <si>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</si>
  <si>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</si>
  <si>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</si>
  <si>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</si>
  <si>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</si>
  <si>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</si>
  <si>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</si>
  <si>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</si>
  <si>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</si>
  <si>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</si>
  <si>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</si>
  <si>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</si>
  <si>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</si>
  <si>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</si>
  <si>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</si>
  <si>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</si>
  <si>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</si>
  <si>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</si>
  <si>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</si>
  <si>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</si>
  <si>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</si>
  <si>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</si>
  <si>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</si>
  <si>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</si>
  <si>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</si>
  <si>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</si>
  <si>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</si>
  <si>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</si>
  <si>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</si>
  <si>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</si>
  <si>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</si>
  <si>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</si>
  <si>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</si>
  <si>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</si>
  <si>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</si>
  <si>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</si>
  <si>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</si>
  <si>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</si>
  <si>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</si>
  <si>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</si>
  <si>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</si>
  <si>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</si>
  <si>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</si>
  <si>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</si>
  <si>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</si>
  <si>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</si>
  <si>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</si>
  <si>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</si>
  <si>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</si>
  <si>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</si>
  <si>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</si>
  <si>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</si>
  <si>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</si>
  <si>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</si>
  <si>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</si>
  <si>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</si>
  <si>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</si>
  <si>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</si>
  <si>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</si>
  <si>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</si>
  <si>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</si>
  <si>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</si>
  <si>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</si>
  <si>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</si>
  <si>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</si>
  <si>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</si>
  <si>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</si>
  <si>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</si>
  <si>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</si>
  <si>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</si>
  <si>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</si>
  <si>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</si>
  <si>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</si>
  <si>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</si>
  <si>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</si>
  <si>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</si>
  <si>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</si>
  <si>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</si>
  <si>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</si>
  <si>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</si>
  <si>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</si>
  <si>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</si>
  <si>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</si>
  <si>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</si>
  <si>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</si>
  <si>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</si>
  <si>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</si>
  <si>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</si>
  <si>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</si>
  <si>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</si>
  <si>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</si>
  <si>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</si>
  <si>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</si>
  <si>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</si>
  <si>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</si>
  <si>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</si>
  <si>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</si>
  <si>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</si>
  <si>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</si>
  <si>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</si>
  <si>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</si>
  <si>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</si>
  <si>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</si>
  <si>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</si>
  <si>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</si>
  <si>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</si>
  <si>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</si>
  <si>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</si>
  <si>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</si>
  <si>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</si>
  <si>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</si>
  <si>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</si>
  <si>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</si>
  <si>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</si>
  <si>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</si>
  <si>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</si>
  <si>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</si>
  <si>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</si>
  <si>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</si>
  <si>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</si>
  <si>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</si>
  <si>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</si>
  <si>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</si>
  <si>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</si>
  <si>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</si>
  <si>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</si>
  <si>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</si>
  <si>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</si>
  <si>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</si>
  <si>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</si>
  <si>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</si>
  <si>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</si>
  <si>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</si>
  <si>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</si>
  <si>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</si>
  <si>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</si>
  <si>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</si>
  <si>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</si>
  <si>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</si>
  <si>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</si>
  <si>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</si>
  <si>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</si>
  <si>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</si>
  <si>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</si>
  <si>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</si>
  <si>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</si>
  <si>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</si>
  <si>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</si>
  <si>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</si>
  <si>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</si>
  <si>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</si>
  <si>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</si>
  <si>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</si>
  <si>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</si>
  <si>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</si>
  <si>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</si>
  <si>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</si>
  <si>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</si>
  <si>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</si>
  <si>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</si>
  <si>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</si>
  <si>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</si>
  <si>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</si>
  <si>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</si>
  <si>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</si>
  <si>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</si>
  <si>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</si>
  <si>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</si>
  <si>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</si>
  <si>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</si>
  <si>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</si>
  <si>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</si>
  <si>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</si>
  <si>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</si>
  <si>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</si>
  <si>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</si>
  <si>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</si>
  <si>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</si>
  <si>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</si>
  <si>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</si>
  <si>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</si>
  <si>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</si>
  <si>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</si>
  <si>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</si>
  <si>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</si>
  <si>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</si>
  <si>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</si>
  <si>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</si>
  <si>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</si>
  <si>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</si>
  <si>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</si>
  <si>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</si>
  <si>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</si>
  <si>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</si>
  <si>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</si>
  <si>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</si>
  <si>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</si>
  <si>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</si>
  <si>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</si>
  <si>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</si>
  <si>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</si>
  <si>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</si>
  <si>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</si>
  <si>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</si>
  <si>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</si>
  <si>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</si>
  <si>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</si>
  <si>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</si>
  <si>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</si>
  <si>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</si>
  <si>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</si>
  <si>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</si>
  <si>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</si>
  <si>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</si>
  <si>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</si>
  <si>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</si>
  <si>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</si>
  <si>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</si>
  <si>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</si>
  <si>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</si>
  <si>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</si>
  <si>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</si>
  <si>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</si>
  <si>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</si>
  <si>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</si>
  <si>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</si>
  <si>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</si>
  <si>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</si>
  <si>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</si>
  <si>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</si>
  <si>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</si>
  <si>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</si>
  <si>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</si>
  <si>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</si>
  <si>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</si>
  <si>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</si>
  <si>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</si>
  <si>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</si>
  <si>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</si>
  <si>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</si>
  <si>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</si>
  <si>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</si>
  <si>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</si>
  <si>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</si>
  <si>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</si>
  <si>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</si>
  <si>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</si>
  <si>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</si>
  <si>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</si>
  <si>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</si>
  <si>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</si>
  <si>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</si>
  <si>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</si>
  <si>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</si>
  <si>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</si>
  <si>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</si>
  <si>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</si>
  <si>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</si>
  <si>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</si>
  <si>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</si>
  <si>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</si>
  <si>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</si>
  <si>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</si>
  <si>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</si>
  <si>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</si>
  <si>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</si>
  <si>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</si>
  <si>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</si>
  <si>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</si>
  <si>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</si>
  <si>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</si>
  <si>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</si>
  <si>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</si>
  <si>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</si>
  <si>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</si>
  <si>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</si>
  <si>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</si>
  <si>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</si>
  <si>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</si>
  <si>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</si>
  <si>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</si>
  <si>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</si>
  <si>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</si>
  <si>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</si>
  <si>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</si>
  <si>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</si>
  <si>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</si>
  <si>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</si>
  <si>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</si>
  <si>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</si>
  <si>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</si>
  <si>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</si>
  <si>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</si>
  <si>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</si>
  <si>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</si>
  <si>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</si>
  <si>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</si>
  <si>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</si>
  <si>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</si>
  <si>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</si>
  <si>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</si>
  <si>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</si>
  <si>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</si>
  <si>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</si>
  <si>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</si>
  <si>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</si>
  <si>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</si>
  <si>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</si>
  <si>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</si>
  <si>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</si>
  <si>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</si>
  <si>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</si>
  <si>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</si>
  <si>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</si>
  <si>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</si>
  <si>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</si>
  <si>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</si>
  <si>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</si>
  <si>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</si>
  <si>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</si>
  <si>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</si>
  <si>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</si>
  <si>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</si>
  <si>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</si>
  <si>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</si>
  <si>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</si>
  <si>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</si>
  <si>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</si>
  <si>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</si>
  <si>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</si>
  <si>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</si>
  <si>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</si>
  <si>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</si>
  <si>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</si>
  <si>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</si>
  <si>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</si>
  <si>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</si>
  <si>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</si>
  <si>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</si>
  <si>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</si>
  <si>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</si>
  <si>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</si>
  <si>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</si>
  <si>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</si>
  <si>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</si>
  <si>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</si>
  <si>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</si>
  <si>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</si>
  <si>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</si>
  <si>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</si>
  <si>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</si>
  <si>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</si>
  <si>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</si>
  <si>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</si>
  <si>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</si>
  <si>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</si>
  <si>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</si>
  <si>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</si>
  <si>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</si>
  <si>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</si>
  <si>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</si>
  <si>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</si>
  <si>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</si>
  <si>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</si>
  <si>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</si>
  <si>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</si>
  <si>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</si>
  <si>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</si>
  <si>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</si>
  <si>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</si>
  <si>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</si>
  <si>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</si>
  <si>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</si>
  <si>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</si>
  <si>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</si>
  <si>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</si>
  <si>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</si>
  <si>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</si>
  <si>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</si>
  <si>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</si>
  <si>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</si>
  <si>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</si>
  <si>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</si>
  <si>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</si>
  <si>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</si>
  <si>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</si>
  <si>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</si>
  <si>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</si>
  <si>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</si>
  <si>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</si>
  <si>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</si>
  <si>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</si>
  <si>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</si>
  <si>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</si>
  <si>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</si>
  <si>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</si>
  <si>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</si>
  <si>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</si>
  <si>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</si>
  <si>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</si>
  <si>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</si>
  <si>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</si>
  <si>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</si>
  <si>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</si>
  <si>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</si>
  <si>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</si>
  <si>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</si>
  <si>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</si>
  <si>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</si>
  <si>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</si>
  <si>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</si>
  <si>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</si>
  <si>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</si>
  <si>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</si>
  <si>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</si>
  <si>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</si>
  <si>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</si>
  <si>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</si>
  <si>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</si>
  <si>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</si>
  <si>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</si>
  <si>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</si>
  <si>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</si>
  <si>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</si>
  <si>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</si>
  <si>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</si>
  <si>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</si>
  <si>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</si>
  <si>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</si>
  <si>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</si>
  <si>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</si>
  <si>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</si>
  <si>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</si>
  <si>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</si>
  <si>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</si>
  <si>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</si>
  <si>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</si>
  <si>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</si>
  <si>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</si>
  <si>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</si>
  <si>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</si>
  <si>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</si>
  <si>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</si>
  <si>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</si>
  <si>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</si>
  <si>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</si>
  <si>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</si>
  <si>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</si>
  <si>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</si>
  <si>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</si>
  <si>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</si>
  <si>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</si>
  <si>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</si>
  <si>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</si>
  <si>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</si>
  <si>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</si>
  <si>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</si>
  <si>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</si>
  <si>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</si>
  <si>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</si>
  <si>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</si>
  <si>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</si>
  <si>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</si>
  <si>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</si>
  <si>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</si>
  <si>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</si>
  <si>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</si>
  <si>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</si>
  <si>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</si>
  <si>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</si>
  <si>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</si>
  <si>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</si>
  <si>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</si>
  <si>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</si>
  <si>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</si>
  <si>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</si>
  <si>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</si>
  <si>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</si>
  <si>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</si>
  <si>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</si>
  <si>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</si>
  <si>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</si>
  <si>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</si>
  <si>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</si>
  <si>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</si>
  <si>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</si>
  <si>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</si>
  <si>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</si>
  <si>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</si>
  <si>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</si>
  <si>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</si>
  <si>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</si>
  <si>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</si>
  <si>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</si>
  <si>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</si>
  <si>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</si>
  <si>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</si>
  <si>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</si>
  <si>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</si>
  <si>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</si>
  <si>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</si>
  <si>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</si>
  <si>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</si>
  <si>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</si>
  <si>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</si>
  <si>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</si>
  <si>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</si>
  <si>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</si>
  <si>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</si>
  <si>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</si>
  <si>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</si>
  <si>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</si>
  <si>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</si>
  <si>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</si>
  <si>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</si>
  <si>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</si>
  <si>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</si>
  <si>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</si>
  <si>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</si>
  <si>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</si>
  <si>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</si>
  <si>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</si>
  <si>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</si>
  <si>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</si>
  <si>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</si>
  <si>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</si>
  <si>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</si>
  <si>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</si>
  <si>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</si>
  <si>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</si>
  <si>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</si>
  <si>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</si>
  <si>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</si>
  <si>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</si>
  <si>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</si>
  <si>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</si>
  <si>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</si>
  <si>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</si>
  <si>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</si>
  <si>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</si>
  <si>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</si>
  <si>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</si>
  <si>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</si>
  <si>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</si>
  <si>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</si>
  <si>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</si>
  <si>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</si>
  <si>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</si>
  <si>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</si>
  <si>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</si>
  <si>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</si>
  <si>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</si>
  <si>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</si>
  <si>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</si>
  <si>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</si>
  <si>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</si>
  <si>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</si>
  <si>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</si>
  <si>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</si>
  <si>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</si>
  <si>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</si>
  <si>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</si>
  <si>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</si>
  <si>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</si>
  <si>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</si>
  <si>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</si>
  <si>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</si>
  <si>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</si>
  <si>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</si>
  <si>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</si>
  <si>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</si>
  <si>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</si>
  <si>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</si>
  <si>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</si>
  <si>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</si>
  <si>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</si>
  <si>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</si>
  <si>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</si>
  <si>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</si>
  <si>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</si>
  <si>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</si>
  <si>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</si>
  <si>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</si>
  <si>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</si>
  <si>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</si>
  <si>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</si>
  <si>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</si>
  <si>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</si>
  <si>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</si>
  <si>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</si>
  <si>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</si>
  <si>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</si>
  <si>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</si>
  <si>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</si>
  <si>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</si>
  <si>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</si>
  <si>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</si>
  <si>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</si>
  <si>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</si>
  <si>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</si>
  <si>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</si>
  <si>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</si>
  <si>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</si>
  <si>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</si>
  <si>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</si>
  <si>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</si>
  <si>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</si>
  <si>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</si>
  <si>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</si>
  <si>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</si>
  <si>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</si>
  <si>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</si>
  <si>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</si>
  <si>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</si>
  <si>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</si>
  <si>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</si>
  <si>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</si>
  <si>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</si>
  <si>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</si>
  <si>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</si>
  <si>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</si>
  <si>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</si>
  <si>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</si>
  <si>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</si>
  <si>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</si>
  <si>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</si>
  <si>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</si>
  <si>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</si>
  <si>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</si>
  <si>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</si>
  <si>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</si>
  <si>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</si>
  <si>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</si>
  <si>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</si>
  <si>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</si>
  <si>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</si>
  <si>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</si>
  <si>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</si>
  <si>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</si>
  <si>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</si>
  <si>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</si>
  <si>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</si>
  <si>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</si>
  <si>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</si>
  <si>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</si>
  <si>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</si>
  <si>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</si>
  <si>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</si>
  <si>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</si>
  <si>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</si>
  <si>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</si>
  <si>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</si>
  <si>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</si>
  <si>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</si>
  <si>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</si>
  <si>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</si>
  <si>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</si>
  <si>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</si>
  <si>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</si>
  <si>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</si>
  <si>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</si>
  <si>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</si>
  <si>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</si>
  <si>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</si>
  <si>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</si>
  <si>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</si>
  <si>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</si>
  <si>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</si>
  <si>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</si>
  <si>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</si>
  <si>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</si>
  <si>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</si>
  <si>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</si>
  <si>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</si>
  <si>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</si>
  <si>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</si>
  <si>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</si>
  <si>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</si>
  <si>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</si>
  <si>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</si>
  <si>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</si>
  <si>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</si>
  <si>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</si>
  <si>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</si>
  <si>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</si>
  <si>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</si>
  <si>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</si>
  <si>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</si>
  <si>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</si>
  <si>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</si>
  <si>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</si>
  <si>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</si>
  <si>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</si>
  <si>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</si>
  <si>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</si>
  <si>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</si>
  <si>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</si>
  <si>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</si>
  <si>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</si>
  <si>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</si>
  <si>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</si>
  <si>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</si>
  <si>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</si>
  <si>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</si>
  <si>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</si>
  <si>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</si>
  <si>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</si>
  <si>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</si>
  <si>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</si>
  <si>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</si>
  <si>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</si>
  <si>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</si>
  <si>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</si>
  <si>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</si>
  <si>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</si>
  <si>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</si>
  <si>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</si>
  <si>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</si>
  <si>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</si>
  <si>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</si>
  <si>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</si>
  <si>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</si>
  <si>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</si>
  <si>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</si>
  <si>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</si>
  <si>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</si>
  <si>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</si>
  <si>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</si>
  <si>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</si>
  <si>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</si>
  <si>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</si>
  <si>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</si>
  <si>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</si>
  <si>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</si>
  <si>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</si>
  <si>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</si>
  <si>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</si>
  <si>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</si>
  <si>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</si>
  <si>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</si>
  <si>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</si>
  <si>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</si>
  <si>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</si>
  <si>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</si>
  <si>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</si>
  <si>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</si>
  <si>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</si>
  <si>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</si>
  <si>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</si>
  <si>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</si>
  <si>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</si>
  <si>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</si>
  <si>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</si>
  <si>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</si>
  <si>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</si>
  <si>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</si>
  <si>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</si>
  <si>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</si>
  <si>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</si>
  <si>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</si>
  <si>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</si>
  <si>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</si>
  <si>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</si>
  <si>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</si>
  <si>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</si>
  <si>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</si>
  <si>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</si>
  <si>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</si>
  <si>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</si>
  <si>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</si>
  <si>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</si>
  <si>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</si>
  <si>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</si>
  <si>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</si>
  <si>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</si>
  <si>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</si>
  <si>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</si>
  <si>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</si>
  <si>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</si>
  <si>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</si>
  <si>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</si>
  <si>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</si>
  <si>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</si>
  <si>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</si>
  <si>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</si>
  <si>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</si>
  <si>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</si>
  <si>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</si>
  <si>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</si>
  <si>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</si>
  <si>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</si>
  <si>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</si>
  <si>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</si>
  <si>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</si>
  <si>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</si>
  <si>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</si>
  <si>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</si>
  <si>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</si>
  <si>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</si>
  <si>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</si>
  <si>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</si>
  <si>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</si>
  <si>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</si>
  <si>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</si>
  <si>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</si>
  <si>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</si>
  <si>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</si>
  <si>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</si>
  <si>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</si>
  <si>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</si>
  <si>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</si>
  <si>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</si>
  <si>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</si>
  <si>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</si>
  <si>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</si>
  <si>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</si>
  <si>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</si>
  <si>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</si>
  <si>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</si>
  <si>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</si>
  <si>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</si>
  <si>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</si>
  <si>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</si>
  <si>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</si>
  <si>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</si>
  <si>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</si>
  <si>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</si>
  <si>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</si>
  <si>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</si>
  <si>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</si>
  <si>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</si>
  <si>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</si>
  <si>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</si>
  <si>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</si>
  <si>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</si>
  <si>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</si>
  <si>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</si>
  <si>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</si>
  <si>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</si>
  <si>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</si>
  <si>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</si>
  <si>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</si>
  <si>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</si>
  <si>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</si>
  <si>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</si>
  <si>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</si>
  <si>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</si>
  <si>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</si>
  <si>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</si>
  <si>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</si>
  <si>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</si>
  <si>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</si>
  <si>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</si>
  <si>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</si>
  <si>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</si>
  <si>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</si>
  <si>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</si>
  <si>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</si>
  <si>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</si>
  <si>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</si>
  <si>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</si>
  <si>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</si>
  <si>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</si>
  <si>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</si>
  <si>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</si>
  <si>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</si>
  <si>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</si>
  <si>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</si>
  <si>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</si>
  <si>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</si>
  <si>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</si>
  <si>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</si>
  <si>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</si>
  <si>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</si>
  <si>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</si>
  <si>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</si>
  <si>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</si>
  <si>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</si>
  <si>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</si>
  <si>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</si>
  <si>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</si>
  <si>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</si>
  <si>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</si>
  <si>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</si>
  <si>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</si>
  <si>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</si>
  <si>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</si>
  <si>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</si>
  <si>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</si>
  <si>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</si>
  <si>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</si>
  <si>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</si>
  <si>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</si>
  <si>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</si>
  <si>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</si>
  <si>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</si>
  <si>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</si>
  <si>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</si>
  <si>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</si>
  <si>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</si>
  <si>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</si>
  <si>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</si>
  <si>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</si>
  <si>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</si>
  <si>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</si>
  <si>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</si>
  <si>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</si>
  <si>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</si>
  <si>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</si>
  <si>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</si>
  <si>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</si>
  <si>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</si>
  <si>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</si>
  <si>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</si>
  <si>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</si>
  <si>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</si>
  <si>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</si>
  <si>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</si>
  <si>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</si>
  <si>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</si>
  <si>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</si>
  <si>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</si>
  <si>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</si>
  <si>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</si>
  <si>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</si>
  <si>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</si>
  <si>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</si>
  <si>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</si>
  <si>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</si>
  <si>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</si>
  <si>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</si>
  <si>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</si>
  <si>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</si>
  <si>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</si>
  <si>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</si>
  <si>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</si>
  <si>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</si>
  <si>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</si>
  <si>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</si>
  <si>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</si>
  <si>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</si>
  <si>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</si>
  <si>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</si>
  <si>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</si>
  <si>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</si>
  <si>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</si>
  <si>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</si>
  <si>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</si>
  <si>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</si>
  <si>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</si>
  <si>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</si>
  <si>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</si>
  <si>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</si>
  <si>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</si>
  <si>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</si>
  <si>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</si>
  <si>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</si>
  <si>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</si>
  <si>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</si>
  <si>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</si>
  <si>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</si>
  <si>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</si>
  <si>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</si>
  <si>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</si>
  <si>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</si>
  <si>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</si>
  <si>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</si>
  <si>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</si>
  <si>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</si>
  <si>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</si>
  <si>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</si>
  <si>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</si>
  <si>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</si>
  <si>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</si>
  <si>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</si>
  <si>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</si>
  <si>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</si>
  <si>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</si>
  <si>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</si>
  <si>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</si>
  <si>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</si>
  <si>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</si>
  <si>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</si>
  <si>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</si>
  <si>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</si>
  <si>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</si>
  <si>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</si>
  <si>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</si>
  <si>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</si>
  <si>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</si>
  <si>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</si>
  <si>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</si>
  <si>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</si>
  <si>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</si>
  <si>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</si>
  <si>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</si>
  <si>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</si>
  <si>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</si>
  <si>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</si>
  <si>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</si>
  <si>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</si>
  <si>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</si>
  <si>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</si>
  <si>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</si>
  <si>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</si>
  <si>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</si>
  <si>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</si>
  <si>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</si>
  <si>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</si>
  <si>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</si>
  <si>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</si>
  <si>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</si>
  <si>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</si>
  <si>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</si>
  <si>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</si>
  <si>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</si>
  <si>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</si>
  <si>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</si>
  <si>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</si>
  <si>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</si>
  <si>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</si>
  <si>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</si>
  <si>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</si>
  <si>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</si>
  <si>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</si>
  <si>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</si>
  <si>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</si>
  <si>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</si>
  <si>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</si>
  <si>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</si>
  <si>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</si>
  <si>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</si>
  <si>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</si>
  <si>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</si>
  <si>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</si>
  <si>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</si>
  <si>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</si>
  <si>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</si>
  <si>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</si>
  <si>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</si>
  <si>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</si>
  <si>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</si>
  <si>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</si>
  <si>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</si>
  <si>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</si>
  <si>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</si>
  <si>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</si>
  <si>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</si>
  <si>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</si>
  <si>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</si>
  <si>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</si>
  <si>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</si>
  <si>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</si>
  <si>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</si>
  <si>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</si>
  <si>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</si>
  <si>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</si>
  <si>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</si>
  <si>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</si>
  <si>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</si>
  <si>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</si>
  <si>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</si>
  <si>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</si>
  <si>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</si>
  <si>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</si>
  <si>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</si>
  <si>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</si>
  <si>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</si>
  <si>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</si>
  <si>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</si>
  <si>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</si>
  <si>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</si>
  <si>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</si>
  <si>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</si>
  <si>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</si>
  <si>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</si>
  <si>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</si>
  <si>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</si>
  <si>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</si>
  <si>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</si>
  <si>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</si>
  <si>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</si>
  <si>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</si>
  <si>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</si>
  <si>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</si>
  <si>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</si>
  <si>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</si>
  <si>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</si>
  <si>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</si>
  <si>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</si>
  <si>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</si>
  <si>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</si>
  <si>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</si>
  <si>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</si>
  <si>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</si>
  <si>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</si>
  <si>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</si>
  <si>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</si>
  <si>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</si>
  <si>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</si>
  <si>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</si>
  <si>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</si>
  <si>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</si>
  <si>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</si>
  <si>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</si>
  <si>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</si>
  <si>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</si>
  <si>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</si>
  <si>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</si>
  <si>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</si>
  <si>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</si>
  <si>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</si>
  <si>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</si>
  <si>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</si>
  <si>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</si>
  <si>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</si>
  <si>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</si>
  <si>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</si>
  <si>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</si>
  <si>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</si>
  <si>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</si>
  <si>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</si>
  <si>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</si>
  <si>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</si>
  <si>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</si>
  <si>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</si>
  <si>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</si>
  <si>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</si>
  <si>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</si>
  <si>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</si>
  <si>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</si>
  <si>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</si>
  <si>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</si>
  <si>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</si>
  <si>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</si>
  <si>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</si>
  <si>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</si>
  <si>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</si>
  <si>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</si>
  <si>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</si>
  <si>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</si>
  <si>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</si>
  <si>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</si>
  <si>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</si>
  <si>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</si>
  <si>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</si>
  <si>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</si>
  <si>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</si>
  <si>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</si>
  <si>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</si>
  <si>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</si>
  <si>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</si>
  <si>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</si>
  <si>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</si>
  <si>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</si>
  <si>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</si>
  <si>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</si>
  <si>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</si>
  <si>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</si>
  <si>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</si>
  <si>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</si>
  <si>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</si>
  <si>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</si>
  <si>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</si>
  <si>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</si>
  <si>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</si>
  <si>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</si>
  <si>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</si>
  <si>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</si>
  <si>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</si>
  <si>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</si>
  <si>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</si>
  <si>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</si>
  <si>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</si>
  <si>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</si>
  <si>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</si>
  <si>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</si>
  <si>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</si>
  <si>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</si>
  <si>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</si>
  <si>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</si>
  <si>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</si>
  <si>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</si>
  <si>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</si>
  <si>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</si>
  <si>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</si>
  <si>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</si>
  <si>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</si>
  <si>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</si>
  <si>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</si>
  <si>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</si>
  <si>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</si>
  <si>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</si>
  <si>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</si>
  <si>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</si>
  <si>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</si>
  <si>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</si>
  <si>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</si>
  <si>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</si>
  <si>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</si>
  <si>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</si>
  <si>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</si>
  <si>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</si>
  <si>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</si>
  <si>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</si>
  <si>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</si>
  <si>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</si>
  <si>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</si>
  <si>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</si>
  <si>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</si>
  <si>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</si>
  <si>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</si>
  <si>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</si>
  <si>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</si>
  <si>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</si>
  <si>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</si>
  <si>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</si>
  <si>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</si>
  <si>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</si>
  <si>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</si>
  <si>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</si>
  <si>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</si>
  <si>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</si>
  <si>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</si>
  <si>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</si>
  <si>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</si>
  <si>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</si>
  <si>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</si>
  <si>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</si>
  <si>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</si>
  <si>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</si>
  <si>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</si>
  <si>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</si>
  <si>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</si>
  <si>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</si>
  <si>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</si>
  <si>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</si>
  <si>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</si>
  <si>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</si>
  <si>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</si>
  <si>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</si>
  <si>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</si>
  <si>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</si>
  <si>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</si>
  <si>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</si>
  <si>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</si>
  <si>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</si>
  <si>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</si>
  <si>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</si>
  <si>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</si>
  <si>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</si>
  <si>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</si>
  <si>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</si>
  <si>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</si>
  <si>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</si>
  <si>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</si>
  <si>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</si>
  <si>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</si>
  <si>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</si>
  <si>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</si>
  <si>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</si>
  <si>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</si>
  <si>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</si>
  <si>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</si>
  <si>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</si>
  <si>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</si>
  <si>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</si>
  <si>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</si>
  <si>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</si>
  <si>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</si>
  <si>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</si>
  <si>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</si>
  <si>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</si>
  <si>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</si>
  <si>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</si>
  <si>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</si>
  <si>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</si>
  <si>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</si>
  <si>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</si>
  <si>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</si>
  <si>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</si>
  <si>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</si>
  <si>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</si>
  <si>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</si>
  <si>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</si>
  <si>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</si>
  <si>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</si>
  <si>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</si>
  <si>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</si>
  <si>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</si>
  <si>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</si>
  <si>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</si>
  <si>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</si>
  <si>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</si>
  <si>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</si>
  <si>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</si>
  <si>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</si>
  <si>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</si>
  <si>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</si>
  <si>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</si>
  <si>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</si>
  <si>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</si>
  <si>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</si>
  <si>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</si>
  <si>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</si>
  <si>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</si>
  <si>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</si>
  <si>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</si>
  <si>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</si>
  <si>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</si>
  <si>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</si>
  <si>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</si>
  <si>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</si>
  <si>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</si>
  <si>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</si>
  <si>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</si>
  <si>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</si>
  <si>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</si>
  <si>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</si>
  <si>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</si>
  <si>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</si>
  <si>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</si>
  <si>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</si>
  <si>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</si>
  <si>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</si>
  <si>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</si>
  <si>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</si>
  <si>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</si>
  <si>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</si>
  <si>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</si>
  <si>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</si>
  <si>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</si>
  <si>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</si>
  <si>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</si>
  <si>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</si>
  <si>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</si>
  <si>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</si>
  <si>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</si>
  <si>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</si>
  <si>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</si>
  <si>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</si>
  <si>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</si>
  <si>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</si>
  <si>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</si>
  <si>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</si>
  <si>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</si>
  <si>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</si>
  <si>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</si>
  <si>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</si>
  <si>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</si>
  <si>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</si>
  <si>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</si>
  <si>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</si>
  <si>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</si>
  <si>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</si>
  <si>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</si>
  <si>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</si>
  <si>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</si>
  <si>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</si>
  <si>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</si>
  <si>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</si>
  <si>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</si>
  <si>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</si>
  <si>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</si>
  <si>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</si>
  <si>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</si>
  <si>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</si>
  <si>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</si>
  <si>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</si>
  <si>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</si>
  <si>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</si>
  <si>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</si>
  <si>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</si>
  <si>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</si>
  <si>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</si>
  <si>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</si>
  <si>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</si>
  <si>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</si>
  <si>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</si>
  <si>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</si>
  <si>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</si>
  <si>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</si>
  <si>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</si>
  <si>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</si>
  <si>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</si>
  <si>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</si>
  <si>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</si>
  <si>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</si>
  <si>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</si>
  <si>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</si>
  <si>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</si>
  <si>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</si>
  <si>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</si>
  <si>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</si>
  <si>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</si>
  <si>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</si>
  <si>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</si>
  <si>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</si>
  <si>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</si>
  <si>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</si>
  <si>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</si>
  <si>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</si>
  <si>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</si>
  <si>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</si>
  <si>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</si>
  <si>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</si>
  <si>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</si>
  <si>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</si>
  <si>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</si>
  <si>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</si>
  <si>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</si>
  <si>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</si>
  <si>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</si>
  <si>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</si>
  <si>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</si>
  <si>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</si>
  <si>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</si>
  <si>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</si>
  <si>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</si>
  <si>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</si>
  <si>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</si>
  <si>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</si>
  <si>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</si>
  <si>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</si>
  <si>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</si>
  <si>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</si>
  <si>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</si>
  <si>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</si>
  <si>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</si>
  <si>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</si>
  <si>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</si>
  <si>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</si>
  <si>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</si>
  <si>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</si>
  <si>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</si>
  <si>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</si>
  <si>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</si>
  <si>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</si>
  <si>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</si>
  <si>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</si>
  <si>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</si>
  <si>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</si>
  <si>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</si>
  <si>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</si>
  <si>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</si>
  <si>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</si>
  <si>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</si>
  <si>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</si>
  <si>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</si>
  <si>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</si>
  <si>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</si>
  <si>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</si>
  <si>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</si>
  <si>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</si>
  <si>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</si>
  <si>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</si>
  <si>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</si>
  <si>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</si>
  <si>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</si>
  <si>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</si>
  <si>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</si>
  <si>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</si>
  <si>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</si>
  <si>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</si>
  <si>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</si>
  <si>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</si>
  <si>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</si>
  <si>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</si>
  <si>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</si>
  <si>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</si>
  <si>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</si>
  <si>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</si>
  <si>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</si>
  <si>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</si>
  <si>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</si>
  <si>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</si>
  <si>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</si>
  <si>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</si>
  <si>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</si>
  <si>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</si>
  <si>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</si>
  <si>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</si>
  <si>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</si>
  <si>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</si>
  <si>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</si>
  <si>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</si>
  <si>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</si>
  <si>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</si>
  <si>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</si>
  <si>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</si>
  <si>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</si>
  <si>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</si>
  <si>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</si>
  <si>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</si>
  <si>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</si>
  <si>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</si>
  <si>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</si>
  <si>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</si>
  <si>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</si>
  <si>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</si>
  <si>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</si>
  <si>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</si>
  <si>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</si>
  <si>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</si>
  <si>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</si>
  <si>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</si>
  <si>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</si>
  <si>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</si>
  <si>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</si>
  <si>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</si>
  <si>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</si>
  <si>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</si>
  <si>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</si>
  <si>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</si>
  <si>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</si>
  <si>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</si>
  <si>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</si>
  <si>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</si>
  <si>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</si>
  <si>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</si>
  <si>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</si>
  <si>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</si>
  <si>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</si>
  <si>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</si>
  <si>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</si>
  <si>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</si>
  <si>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</si>
  <si>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</si>
  <si>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</si>
  <si>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</si>
  <si>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</si>
  <si>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</si>
  <si>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</si>
  <si>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</si>
  <si>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</si>
  <si>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</si>
  <si>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</si>
  <si>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</si>
  <si>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</si>
  <si>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</si>
  <si>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</si>
  <si>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</si>
  <si>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</si>
  <si>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</si>
  <si>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</si>
  <si>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</si>
  <si>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</si>
  <si>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</si>
  <si>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</si>
  <si>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</si>
  <si>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</si>
  <si>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</si>
  <si>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</si>
  <si>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</si>
  <si>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</si>
  <si>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</si>
  <si>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</si>
  <si>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</si>
  <si>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</si>
  <si>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</si>
  <si>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</si>
  <si>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</si>
  <si>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</si>
  <si>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</si>
  <si>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</si>
  <si>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</si>
  <si>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</si>
  <si>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</si>
  <si>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</si>
  <si>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</si>
  <si>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</si>
  <si>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</si>
  <si>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</si>
  <si>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</si>
  <si>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</si>
  <si>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</si>
  <si>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</si>
  <si>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</si>
  <si>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</si>
  <si>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</si>
  <si>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</si>
  <si>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</si>
  <si>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</si>
  <si>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</si>
  <si>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</si>
  <si>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</si>
  <si>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</si>
  <si>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</si>
  <si>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</si>
  <si>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</si>
  <si>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</si>
  <si>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</si>
  <si>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</si>
  <si>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</si>
  <si>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</si>
  <si>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</si>
  <si>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</si>
  <si>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</si>
  <si>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</si>
  <si>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</si>
  <si>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</si>
  <si>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</si>
  <si>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</si>
  <si>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</si>
  <si>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</si>
  <si>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</si>
  <si>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</si>
  <si>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</si>
  <si>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</si>
  <si>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</si>
  <si>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</si>
  <si>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</si>
  <si>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</si>
  <si>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</si>
  <si>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</si>
  <si>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</si>
  <si>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</si>
  <si>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</si>
  <si>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</si>
  <si>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</si>
  <si>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</si>
  <si>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</si>
  <si>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</si>
  <si>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</si>
  <si>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</si>
  <si>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</si>
  <si>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</si>
  <si>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</si>
  <si>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</si>
  <si>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</si>
  <si>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</si>
  <si>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</si>
  <si>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</si>
  <si>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</si>
  <si>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</si>
  <si>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</si>
  <si>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</si>
  <si>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</si>
  <si>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</si>
  <si>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</si>
  <si>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</si>
  <si>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</si>
  <si>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</si>
  <si>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</si>
  <si>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</si>
  <si>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</si>
  <si>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</si>
  <si>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</si>
  <si>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</si>
  <si>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</si>
  <si>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</si>
  <si>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</si>
  <si>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</si>
  <si>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</si>
  <si>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</si>
  <si>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</si>
  <si>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</si>
  <si>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</si>
  <si>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</si>
  <si>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</si>
  <si>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</si>
  <si>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</si>
  <si>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</si>
  <si>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</si>
  <si>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</si>
  <si>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</si>
  <si>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</si>
  <si>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</si>
  <si>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</si>
  <si>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</si>
  <si>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</si>
  <si>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</si>
  <si>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</si>
  <si>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</si>
  <si>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</si>
  <si>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</si>
  <si>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</si>
  <si>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</si>
  <si>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</si>
  <si>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</si>
  <si>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</si>
  <si>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</si>
  <si>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</si>
  <si>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</si>
  <si>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</si>
  <si>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</si>
  <si>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</si>
  <si>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</si>
  <si>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</si>
  <si>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</si>
  <si>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</si>
  <si>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</si>
  <si>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</si>
  <si>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</si>
  <si>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</si>
  <si>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</si>
  <si>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</si>
  <si>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</si>
  <si>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</si>
  <si>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</si>
  <si>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</si>
  <si>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</si>
  <si>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</si>
  <si>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</si>
  <si>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</si>
  <si>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</si>
  <si>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</si>
  <si>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</si>
  <si>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</si>
  <si>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</si>
  <si>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</si>
  <si>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</si>
  <si>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</si>
  <si>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</si>
  <si>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</si>
  <si>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</si>
  <si>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</si>
  <si>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</si>
  <si>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</si>
  <si>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</si>
  <si>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</si>
  <si>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</si>
  <si>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</si>
  <si>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</si>
  <si>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</si>
  <si>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</si>
  <si>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</si>
  <si>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</si>
  <si>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</si>
  <si>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</si>
  <si>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</si>
  <si>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</si>
  <si>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</si>
  <si>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</si>
  <si>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</si>
  <si>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</si>
  <si>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</si>
  <si>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</si>
  <si>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</si>
  <si>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</si>
  <si>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</si>
  <si>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</si>
  <si>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</si>
  <si>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</si>
  <si>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</si>
  <si>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</si>
  <si>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</si>
  <si>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</si>
  <si>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</si>
  <si>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</si>
  <si>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</si>
  <si>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</si>
  <si>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</si>
  <si>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</si>
  <si>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</si>
  <si>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</si>
  <si>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</si>
  <si>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</si>
  <si>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</si>
  <si>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</si>
  <si>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</si>
  <si>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</si>
  <si>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</si>
  <si>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</si>
  <si>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</si>
  <si>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</si>
  <si>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</si>
  <si>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</si>
  <si>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</si>
  <si>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</si>
  <si>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</si>
  <si>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</si>
  <si>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</si>
  <si>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</si>
  <si>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</si>
  <si>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</si>
  <si>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</si>
  <si>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</si>
  <si>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</si>
  <si>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</si>
  <si>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</si>
  <si>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</si>
  <si>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</si>
  <si>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</si>
  <si>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</si>
  <si>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</si>
  <si>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</si>
  <si>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</si>
  <si>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</si>
  <si>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</si>
  <si>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</si>
  <si>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</si>
  <si>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</si>
  <si>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</si>
  <si>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</si>
  <si>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</si>
  <si>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</si>
  <si>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</si>
  <si>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</si>
  <si>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</si>
  <si>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</si>
  <si>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</si>
  <si>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</si>
  <si>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</si>
  <si>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</si>
  <si>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</si>
  <si>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</si>
  <si>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</si>
  <si>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</si>
  <si>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</si>
  <si>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</si>
  <si>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</si>
  <si>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</si>
  <si>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</si>
  <si>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</si>
  <si>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</si>
  <si>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</si>
  <si>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</si>
  <si>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</si>
  <si>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</si>
  <si>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</si>
  <si>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</si>
  <si>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</si>
  <si>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</si>
  <si>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</si>
  <si>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</si>
  <si>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</si>
  <si>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</si>
  <si>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</si>
  <si>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</si>
  <si>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</si>
  <si>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</si>
  <si>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</si>
  <si>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</si>
  <si>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</si>
  <si>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</si>
  <si>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</si>
  <si>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</si>
  <si>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</si>
  <si>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</si>
  <si>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</si>
  <si>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</si>
  <si>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</si>
  <si>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</si>
  <si>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</si>
  <si>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</si>
  <si>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</si>
  <si>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</si>
  <si>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</si>
  <si>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</si>
  <si>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</si>
  <si>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</si>
  <si>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</si>
  <si>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</si>
  <si>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</si>
  <si>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</si>
  <si>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</si>
  <si>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</si>
  <si>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</si>
  <si>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</si>
  <si>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</si>
  <si>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</si>
  <si>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</si>
  <si>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</si>
  <si>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</si>
  <si>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</si>
  <si>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</si>
  <si>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</si>
  <si>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</si>
  <si>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</si>
  <si>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</si>
  <si>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</si>
  <si>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</si>
  <si>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</si>
  <si>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</si>
  <si>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</si>
  <si>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</si>
  <si>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</si>
  <si>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</si>
  <si>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</si>
  <si>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</si>
  <si>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</si>
  <si>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</si>
  <si>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</si>
  <si>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</si>
  <si>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</si>
  <si>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</si>
  <si>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</si>
  <si>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</si>
  <si>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</si>
  <si>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</si>
  <si>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</si>
  <si>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</si>
  <si>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</si>
  <si>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</si>
  <si>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</si>
  <si>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</si>
  <si>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</si>
  <si>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</si>
  <si>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</si>
  <si>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</si>
  <si>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</si>
  <si>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</si>
  <si>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</si>
  <si>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</si>
  <si>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</si>
  <si>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</si>
  <si>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</si>
  <si>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</si>
  <si>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</si>
  <si>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</si>
  <si>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</si>
  <si>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</si>
  <si>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</si>
  <si>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</si>
  <si>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</si>
  <si>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</si>
  <si>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</si>
  <si>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</si>
  <si>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</si>
  <si>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</si>
  <si>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</si>
  <si>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</si>
  <si>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</si>
  <si>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</si>
  <si>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</si>
  <si>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</si>
  <si>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</si>
  <si>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</si>
  <si>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</si>
  <si>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</si>
  <si>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</si>
  <si>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</si>
  <si>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</si>
  <si>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</si>
  <si>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</si>
  <si>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</si>
  <si>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</si>
  <si>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</si>
  <si>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</si>
  <si>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</si>
  <si>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</si>
  <si>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</si>
  <si>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</si>
  <si>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</si>
  <si>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</si>
  <si>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</si>
  <si>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</si>
  <si>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</si>
  <si>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</si>
  <si>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</si>
  <si>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</si>
  <si>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</si>
  <si>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</si>
  <si>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</si>
  <si>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</si>
  <si>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</si>
  <si>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</si>
  <si>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</si>
  <si>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</si>
  <si>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</si>
  <si>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</si>
  <si>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</si>
  <si>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</si>
  <si>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</si>
  <si>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</si>
  <si>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</si>
  <si>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</si>
  <si>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</si>
  <si>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</si>
  <si>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</si>
  <si>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</si>
  <si>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</si>
  <si>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</si>
  <si>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</si>
  <si>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</si>
  <si>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</si>
  <si>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</si>
  <si>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</si>
  <si>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</si>
  <si>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</si>
  <si>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</si>
  <si>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</si>
  <si>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</si>
  <si>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</si>
  <si>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</si>
  <si>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</si>
  <si>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</si>
  <si>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</si>
  <si>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</si>
  <si>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</si>
  <si>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</si>
  <si>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</si>
  <si>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</si>
  <si>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</si>
  <si>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</si>
  <si>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</si>
  <si>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</si>
  <si>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</si>
  <si>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</si>
  <si>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</si>
  <si>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</si>
  <si>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</si>
  <si>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</si>
  <si>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</si>
  <si>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</si>
  <si>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</si>
  <si>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</si>
  <si>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</si>
  <si>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</si>
  <si>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</si>
  <si>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</si>
  <si>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</si>
  <si>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</si>
  <si>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</si>
  <si>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</si>
  <si>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</si>
  <si>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</si>
  <si>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</si>
  <si>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</si>
  <si>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</si>
  <si>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</si>
  <si>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</si>
  <si>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</si>
  <si>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</si>
  <si>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</si>
  <si>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</si>
  <si>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</si>
  <si>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</si>
  <si>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</si>
  <si>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</si>
  <si>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</si>
  <si>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</si>
  <si>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</si>
  <si>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</si>
  <si>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</si>
  <si>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</si>
  <si>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</si>
  <si>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</si>
  <si>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</si>
  <si>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</si>
  <si>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</si>
  <si>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</si>
  <si>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</si>
  <si>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</si>
  <si>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</si>
  <si>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</si>
  <si>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</si>
  <si>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</si>
  <si>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</si>
  <si>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</si>
  <si>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</si>
  <si>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</si>
  <si>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</si>
  <si>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</si>
  <si>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</si>
  <si>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</si>
  <si>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</si>
  <si>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</si>
  <si>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</si>
  <si>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</si>
  <si>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</si>
  <si>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</si>
  <si>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</si>
  <si>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</si>
  <si>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</si>
  <si>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</si>
  <si>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</si>
  <si>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</si>
  <si>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</si>
  <si>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</si>
  <si>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</si>
  <si>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</si>
  <si>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</si>
  <si>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</si>
  <si>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</si>
  <si>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</si>
  <si>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</si>
  <si>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</si>
  <si>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</si>
  <si>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</si>
  <si>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</si>
  <si>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</si>
  <si>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</si>
  <si>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</si>
  <si>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</si>
  <si>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</si>
  <si>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</si>
  <si>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</si>
  <si>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</si>
  <si>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</si>
  <si>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</si>
  <si>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</si>
  <si>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</si>
  <si>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</si>
  <si>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</si>
  <si>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</si>
  <si>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</si>
  <si>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</si>
  <si>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</si>
  <si>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</si>
  <si>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</si>
  <si>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</si>
  <si>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</si>
  <si>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</si>
  <si>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</si>
  <si>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</si>
  <si>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</si>
  <si>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</si>
  <si>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</si>
  <si>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</si>
  <si>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</si>
  <si>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</si>
  <si>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</si>
  <si>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</si>
  <si>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</si>
  <si>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</si>
  <si>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</si>
  <si>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</si>
  <si>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</si>
  <si>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</si>
  <si>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</si>
  <si>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</si>
  <si>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</si>
  <si>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</si>
  <si>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</si>
  <si>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</si>
  <si>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</si>
  <si>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</si>
  <si>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</si>
  <si>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</si>
  <si>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</si>
  <si>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</si>
  <si>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</si>
  <si>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</si>
  <si>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</si>
  <si>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</si>
  <si>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</si>
  <si>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</si>
  <si>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</si>
  <si>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</si>
  <si>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</si>
  <si>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</si>
  <si>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</si>
  <si>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</si>
  <si>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</si>
  <si>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</si>
  <si>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</si>
  <si>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</si>
  <si>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</si>
  <si>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</si>
  <si>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</si>
  <si>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</si>
  <si>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</si>
  <si>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</si>
  <si>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</si>
  <si>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</si>
  <si>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</si>
  <si>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</si>
  <si>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</si>
  <si>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</si>
  <si>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</si>
  <si>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</si>
  <si>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</si>
  <si>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</si>
  <si>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</si>
  <si>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</si>
  <si>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</si>
  <si>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</si>
  <si>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</si>
  <si>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</si>
  <si>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</si>
  <si>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</si>
  <si>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</si>
  <si>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</si>
  <si>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</si>
  <si>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</si>
  <si>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</si>
  <si>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</si>
  <si>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</si>
  <si>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</si>
  <si>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</si>
  <si>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</si>
  <si>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</si>
  <si>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</si>
  <si>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</si>
  <si>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</si>
  <si>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</si>
  <si>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</si>
  <si>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</si>
  <si>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</si>
  <si>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</si>
  <si>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</si>
  <si>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</si>
  <si>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</si>
  <si>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</si>
  <si>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</si>
  <si>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</si>
  <si>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</si>
  <si>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</si>
  <si>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</si>
  <si>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</si>
  <si>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</si>
  <si>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</si>
  <si>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</si>
  <si>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</si>
  <si>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</si>
  <si>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</si>
  <si>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</si>
  <si>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</si>
  <si>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</si>
  <si>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</si>
  <si>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</si>
  <si>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</si>
  <si>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</si>
  <si>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</si>
  <si>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</si>
  <si>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</si>
  <si>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</si>
  <si>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</si>
  <si>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</si>
  <si>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</si>
  <si>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</si>
  <si>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</si>
  <si>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</si>
  <si>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</si>
  <si>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</si>
  <si>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</si>
  <si>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</si>
  <si>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</si>
  <si>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</si>
  <si>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</si>
  <si>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</si>
  <si>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</si>
  <si>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</si>
  <si>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</si>
  <si>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</si>
  <si>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</si>
  <si>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</si>
  <si>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</si>
  <si>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</si>
  <si>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</si>
  <si>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</si>
  <si>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</si>
  <si>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</si>
  <si>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</si>
  <si>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</si>
  <si>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</si>
  <si>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</si>
  <si>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</si>
  <si>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</si>
  <si>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</si>
  <si>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</si>
  <si>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</si>
  <si>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</si>
  <si>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</si>
  <si>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</si>
  <si>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</si>
  <si>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</si>
  <si>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</si>
  <si>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</si>
  <si>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</si>
  <si>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</si>
  <si>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</si>
  <si>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</si>
  <si>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</si>
  <si>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</si>
  <si>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</si>
  <si>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</si>
  <si>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</si>
  <si>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</si>
  <si>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</si>
  <si>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</si>
  <si>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</si>
  <si>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</si>
  <si>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</si>
  <si>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</si>
  <si>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</si>
  <si>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</si>
  <si>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</si>
  <si>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</si>
  <si>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</si>
  <si>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</si>
  <si>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</si>
  <si>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</si>
  <si>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</si>
  <si>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</si>
  <si>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</si>
  <si>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</si>
  <si>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</si>
  <si>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</si>
  <si>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</si>
  <si>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</si>
  <si>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</si>
  <si>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</si>
  <si>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</si>
  <si>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</si>
  <si>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</si>
  <si>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</si>
  <si>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</si>
  <si>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</si>
  <si>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</si>
  <si>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</si>
  <si>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</si>
  <si>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</si>
  <si>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</si>
  <si>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</si>
  <si>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</si>
  <si>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</si>
  <si>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</si>
  <si>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</si>
  <si>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</si>
  <si>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</si>
  <si>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</si>
  <si>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</si>
  <si>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</si>
  <si>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</si>
  <si>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</si>
  <si>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</si>
  <si>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</si>
  <si>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</si>
  <si>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</si>
  <si>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</si>
  <si>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</si>
  <si>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</si>
  <si>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</si>
  <si>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</si>
  <si>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</si>
  <si>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</si>
  <si>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</si>
  <si>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</si>
  <si>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</si>
  <si>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</si>
  <si>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</si>
  <si>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</si>
  <si>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</si>
  <si>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</si>
  <si>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</si>
  <si>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</si>
  <si>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</si>
  <si>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</si>
  <si>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</si>
  <si>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</si>
  <si>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</si>
  <si>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</si>
  <si>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</si>
  <si>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</si>
  <si>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</si>
  <si>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</si>
  <si>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</si>
  <si>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</si>
  <si>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</si>
  <si>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</si>
  <si>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</si>
  <si>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</si>
  <si>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</si>
  <si>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</si>
  <si>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</si>
  <si>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</si>
  <si>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</si>
  <si>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</si>
  <si>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</si>
  <si>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</si>
  <si>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</si>
  <si>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</si>
  <si>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</si>
  <si>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</si>
  <si>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</si>
  <si>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</si>
  <si>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</si>
  <si>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</si>
  <si>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</si>
  <si>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</si>
  <si>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</si>
  <si>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</si>
  <si>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</si>
  <si>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</si>
  <si>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</si>
  <si>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</si>
  <si>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</si>
  <si>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</si>
  <si>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</si>
  <si>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</si>
  <si>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</si>
  <si>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</si>
  <si>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</si>
  <si>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</si>
  <si>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</si>
  <si>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</si>
  <si>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</si>
  <si>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</si>
  <si>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</si>
  <si>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</si>
  <si>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</si>
  <si>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</si>
  <si>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</si>
  <si>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</si>
  <si>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</si>
  <si>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</si>
  <si>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</si>
  <si>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</si>
  <si>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</si>
  <si>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</si>
  <si>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</si>
  <si>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</si>
  <si>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</si>
  <si>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</si>
  <si>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</si>
  <si>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</si>
  <si>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</si>
  <si>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</si>
  <si>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</si>
  <si>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</si>
  <si>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</si>
  <si>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</si>
  <si>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</si>
  <si>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</si>
  <si>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</si>
  <si>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</si>
  <si>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</si>
  <si>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</si>
  <si>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</si>
  <si>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</si>
  <si>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</si>
  <si>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</si>
  <si>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</si>
  <si>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</si>
  <si>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</si>
  <si>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</si>
  <si>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</si>
  <si>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</si>
  <si>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</si>
  <si>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</si>
  <si>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</si>
  <si>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</si>
  <si>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</si>
  <si>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</si>
  <si>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</si>
  <si>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</si>
  <si>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</si>
  <si>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</si>
  <si>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</si>
  <si>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</si>
  <si>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</si>
  <si>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</si>
  <si>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</si>
  <si>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</si>
  <si>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</si>
  <si>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</si>
  <si>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</si>
  <si>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</si>
  <si>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</si>
  <si>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</si>
  <si>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</si>
  <si>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</si>
  <si>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</si>
  <si>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</si>
  <si>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</si>
  <si>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</si>
  <si>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</si>
  <si>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</si>
  <si>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</si>
  <si>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</si>
  <si>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</si>
  <si>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</si>
  <si>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</si>
  <si>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</si>
  <si>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</si>
  <si>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</si>
  <si>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</si>
  <si>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</si>
  <si>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</si>
  <si>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</si>
  <si>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</si>
  <si>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</si>
  <si>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</si>
  <si>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</si>
  <si>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</si>
  <si>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</si>
  <si>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</si>
  <si>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</si>
  <si>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</si>
  <si>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</si>
  <si>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</si>
  <si>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</si>
  <si>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</si>
  <si>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</si>
  <si>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</si>
  <si>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</si>
  <si>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</si>
  <si>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</si>
  <si>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</si>
  <si>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</si>
  <si>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</si>
  <si>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</si>
  <si>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</si>
  <si>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</si>
  <si>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</si>
  <si>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</si>
  <si>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</si>
  <si>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</si>
  <si>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</si>
  <si>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</si>
  <si>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</si>
  <si>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</si>
  <si>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</si>
  <si>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</si>
  <si>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</si>
  <si>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</si>
  <si>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</si>
  <si>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</si>
  <si>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</si>
  <si>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</si>
  <si>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</si>
  <si>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</si>
  <si>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</si>
  <si>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</si>
  <si>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</si>
  <si>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</si>
  <si>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</si>
  <si>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</si>
  <si>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</si>
  <si>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</si>
  <si>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</si>
  <si>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</si>
  <si>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</si>
  <si>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</si>
  <si>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</si>
  <si>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</si>
  <si>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</si>
  <si>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</si>
  <si>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</si>
  <si>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</si>
  <si>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</si>
  <si>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</si>
  <si>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</si>
  <si>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</si>
  <si>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</si>
  <si>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</si>
  <si>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</si>
  <si>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</si>
  <si>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</si>
  <si>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</si>
  <si>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</si>
  <si>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</si>
  <si>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</si>
  <si>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</si>
  <si>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</si>
  <si>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</si>
  <si>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</si>
  <si>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</si>
  <si>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</si>
  <si>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</si>
  <si>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</si>
  <si>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</si>
  <si>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</si>
  <si>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</si>
  <si>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</si>
  <si>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</si>
  <si>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</si>
  <si>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</si>
  <si>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</si>
  <si>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</si>
  <si>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</si>
  <si>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</si>
  <si>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</si>
  <si>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</si>
  <si>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</si>
  <si>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</si>
  <si>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</si>
  <si>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</si>
  <si>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</si>
  <si>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</si>
  <si>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</si>
  <si>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</si>
  <si>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</si>
  <si>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</si>
  <si>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</si>
  <si>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</si>
  <si>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</si>
  <si>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</si>
  <si>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</si>
  <si>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</si>
  <si>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</si>
  <si>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</si>
  <si>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</si>
  <si>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</si>
  <si>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</si>
  <si>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</si>
  <si>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</si>
  <si>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</si>
  <si>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</si>
  <si>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</si>
  <si>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</si>
  <si>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</si>
  <si>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</si>
  <si>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</si>
  <si>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</si>
  <si>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</si>
  <si>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</si>
  <si>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</si>
  <si>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</si>
  <si>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</si>
  <si>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</si>
  <si>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</si>
  <si>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</si>
  <si>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</si>
  <si>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</si>
  <si>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</si>
  <si>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</si>
  <si>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</si>
  <si>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</si>
  <si>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</si>
  <si>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</si>
  <si>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</si>
  <si>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</si>
  <si>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</si>
  <si>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</si>
  <si>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</si>
  <si>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</si>
  <si>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</si>
  <si>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</si>
  <si>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</si>
  <si>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</si>
  <si>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</si>
  <si>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</si>
  <si>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</si>
  <si>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</si>
  <si>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</si>
  <si>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</si>
  <si>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</si>
  <si>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</si>
  <si>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</si>
  <si>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</si>
  <si>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</si>
  <si>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</si>
  <si>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</si>
  <si>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</si>
  <si>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</si>
  <si>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</si>
  <si>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</si>
  <si>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</si>
  <si>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</si>
  <si>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</si>
  <si>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</si>
  <si>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</si>
  <si>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</si>
  <si>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</si>
  <si>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</si>
  <si>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</si>
  <si>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</si>
  <si>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</si>
  <si>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</si>
  <si>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</si>
  <si>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</si>
  <si>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</si>
  <si>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</si>
  <si>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</si>
  <si>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</si>
  <si>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</si>
  <si>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</si>
  <si>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</si>
  <si>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</si>
  <si>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</si>
  <si>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</si>
  <si>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</si>
  <si>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</si>
  <si>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</si>
  <si>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</si>
  <si>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</si>
  <si>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</si>
  <si>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</si>
  <si>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</si>
  <si>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</si>
  <si>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</si>
  <si>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</si>
  <si>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</si>
  <si>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</si>
  <si>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</si>
  <si>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</si>
  <si>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</si>
  <si>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</si>
  <si>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</si>
  <si>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</si>
  <si>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</si>
  <si>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</si>
  <si>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</si>
  <si>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</si>
  <si>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</si>
  <si>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</si>
  <si>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</si>
  <si>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</si>
  <si>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</si>
  <si>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</si>
  <si>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</si>
  <si>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</si>
  <si>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</si>
  <si>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</si>
  <si>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</si>
  <si>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</si>
  <si>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</si>
  <si>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</si>
  <si>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</si>
  <si>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</si>
  <si>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</si>
  <si>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</si>
  <si>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</si>
  <si>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</si>
  <si>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</si>
  <si>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</si>
  <si>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</si>
  <si>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</si>
  <si>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</si>
  <si>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</si>
  <si>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</si>
  <si>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</si>
  <si>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</si>
  <si>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</si>
  <si>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</si>
  <si>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</si>
  <si>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</si>
  <si>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</si>
  <si>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</si>
  <si>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</si>
  <si>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</si>
  <si>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</si>
  <si>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</si>
  <si>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</si>
  <si>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</si>
  <si>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</si>
  <si>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</si>
  <si>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</si>
  <si>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</si>
  <si>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</si>
  <si>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</si>
  <si>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</si>
  <si>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</si>
  <si>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</si>
  <si>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</si>
  <si>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</si>
  <si>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</si>
  <si>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</si>
  <si>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</si>
  <si>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</si>
  <si>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</si>
  <si>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</si>
  <si>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</si>
  <si>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</si>
  <si>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</si>
  <si>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</si>
  <si>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</si>
  <si>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</si>
  <si>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</si>
  <si>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</si>
  <si>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</si>
  <si>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</si>
  <si>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</si>
  <si>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</si>
  <si>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</si>
  <si>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</si>
  <si>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</si>
  <si>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</si>
  <si>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</si>
  <si>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</si>
  <si>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</si>
  <si>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</si>
  <si>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</si>
  <si>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</si>
  <si>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</si>
  <si>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</si>
  <si>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</si>
  <si>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</si>
  <si>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</si>
  <si>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</si>
  <si>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</si>
  <si>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</si>
  <si>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</si>
  <si>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</si>
  <si>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</si>
  <si>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</si>
  <si>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</si>
  <si>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</si>
  <si>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</si>
  <si>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</si>
  <si>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</si>
  <si>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</si>
  <si>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</si>
  <si>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</si>
  <si>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</si>
  <si>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</si>
  <si>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</si>
  <si>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</si>
  <si>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</si>
  <si>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</si>
  <si>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</si>
  <si>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</si>
  <si>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</si>
  <si>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</si>
  <si>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</si>
  <si>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</si>
  <si>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</si>
  <si>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</si>
  <si>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</si>
  <si>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</si>
  <si>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</si>
  <si>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</si>
  <si>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</si>
  <si>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</si>
  <si>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</si>
  <si>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</si>
  <si>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</si>
  <si>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</si>
  <si>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</si>
  <si>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</si>
  <si>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</si>
  <si>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</si>
  <si>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</si>
  <si>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</si>
  <si>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</si>
  <si>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</si>
  <si>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</si>
  <si>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</si>
  <si>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</si>
  <si>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</si>
  <si>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</si>
  <si>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</si>
  <si>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</si>
  <si>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</si>
  <si>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</si>
  <si>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</si>
  <si>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</si>
  <si>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</si>
  <si>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</si>
  <si>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</si>
  <si>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</si>
  <si>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</si>
  <si>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</si>
  <si>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</si>
  <si>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</si>
  <si>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</si>
  <si>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</si>
  <si>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</si>
  <si>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</si>
  <si>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</si>
  <si>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</si>
  <si>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</si>
  <si>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</si>
  <si>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</si>
  <si>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</si>
  <si>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</si>
  <si>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</si>
  <si>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</si>
  <si>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</si>
  <si>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</si>
  <si>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</si>
  <si>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</si>
  <si>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</si>
  <si>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</si>
  <si>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</si>
  <si>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</si>
  <si>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</si>
  <si>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</si>
  <si>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</si>
  <si>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</si>
  <si>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</si>
  <si>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</si>
  <si>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</si>
  <si>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</si>
  <si>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</si>
  <si>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</si>
  <si>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</si>
  <si>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</si>
  <si>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</si>
  <si>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</si>
  <si>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</si>
  <si>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</si>
  <si>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</si>
  <si>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</si>
  <si>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</si>
  <si>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</si>
  <si>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</si>
  <si>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</si>
  <si>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</si>
  <si>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</si>
  <si>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</si>
  <si>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</si>
  <si>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</si>
  <si>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</si>
  <si>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</si>
  <si>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</si>
  <si>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</si>
  <si>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</si>
  <si>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</si>
  <si>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</si>
  <si>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</si>
  <si>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</si>
  <si>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</si>
  <si>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</si>
  <si>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</si>
  <si>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</si>
  <si>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</si>
  <si>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</si>
  <si>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</si>
  <si>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</si>
  <si>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</si>
  <si>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</si>
  <si>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</si>
  <si>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</si>
  <si>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</si>
  <si>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</si>
  <si>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</si>
  <si>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</si>
  <si>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</si>
  <si>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</si>
  <si>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</si>
  <si>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</si>
  <si>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</si>
  <si>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</si>
  <si>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</si>
  <si>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</si>
  <si>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</si>
  <si>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</si>
  <si>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</si>
  <si>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</si>
  <si>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</si>
  <si>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</si>
  <si>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</si>
  <si>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</si>
  <si>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</si>
  <si>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</si>
  <si>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</si>
  <si>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</si>
  <si>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</si>
  <si>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</si>
  <si>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</si>
  <si>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</si>
  <si>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</si>
  <si>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</si>
  <si>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</si>
  <si>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</si>
  <si>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</si>
  <si>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</si>
  <si>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</si>
  <si>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</si>
  <si>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</si>
  <si>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</si>
  <si>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</si>
  <si>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</si>
  <si>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</si>
  <si>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</si>
  <si>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</si>
  <si>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</si>
  <si>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</si>
  <si>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</si>
  <si>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</si>
  <si>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</si>
  <si>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</si>
  <si>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</si>
  <si>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</si>
  <si>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</si>
  <si>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</si>
  <si>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</si>
  <si>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</si>
  <si>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</si>
  <si>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</si>
  <si>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</si>
  <si>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</si>
  <si>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</si>
  <si>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</si>
  <si>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</si>
  <si>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</si>
  <si>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</si>
  <si>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</si>
  <si>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</si>
  <si>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</si>
  <si>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</si>
  <si>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</si>
  <si>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</si>
  <si>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</si>
  <si>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</si>
  <si>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</si>
  <si>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</si>
  <si>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</si>
  <si>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</si>
  <si>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</si>
  <si>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</si>
  <si>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</si>
  <si>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</si>
  <si>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</si>
  <si>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</si>
  <si>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</si>
  <si>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</si>
  <si>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</si>
  <si>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</si>
  <si>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</si>
  <si>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</si>
  <si>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</si>
  <si>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</si>
  <si>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</si>
  <si>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</si>
  <si>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</si>
  <si>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</si>
  <si>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</si>
  <si>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</si>
  <si>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</si>
  <si>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</si>
  <si>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</si>
  <si>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</si>
  <si>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</si>
  <si>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</si>
  <si>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</si>
  <si>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</si>
  <si>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</si>
  <si>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</si>
  <si>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</si>
  <si>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</si>
  <si>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</si>
  <si>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</si>
  <si>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</si>
  <si>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</si>
  <si>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</si>
  <si>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</si>
  <si>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</si>
  <si>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</si>
  <si>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</si>
  <si>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</si>
  <si>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</si>
  <si>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</si>
  <si>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</si>
  <si>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</si>
  <si>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</si>
  <si>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</si>
  <si>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</si>
  <si>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</si>
  <si>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</si>
  <si>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</si>
  <si>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</si>
  <si>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</si>
  <si>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</si>
  <si>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</si>
  <si>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</si>
  <si>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</si>
  <si>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</si>
  <si>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</si>
  <si>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</si>
  <si>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</si>
  <si>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</si>
  <si>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</si>
  <si>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</si>
  <si>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</si>
  <si>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</si>
  <si>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</si>
  <si>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</si>
  <si>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</si>
  <si>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</si>
  <si>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</si>
  <si>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</si>
  <si>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</si>
  <si>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</si>
  <si>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</si>
  <si>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</si>
  <si>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</si>
  <si>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</si>
  <si>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</si>
  <si>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</si>
  <si>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</si>
  <si>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</si>
  <si>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</si>
  <si>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</si>
  <si>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</si>
  <si>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</si>
  <si>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</si>
  <si>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</si>
  <si>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</si>
  <si>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</si>
  <si>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</si>
  <si>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</si>
  <si>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</si>
  <si>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</si>
  <si>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</si>
  <si>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</si>
  <si>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</si>
  <si>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</si>
  <si>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</si>
  <si>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</si>
  <si>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</si>
  <si>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</si>
  <si>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</si>
  <si>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</si>
  <si>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</si>
  <si>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</si>
  <si>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</si>
  <si>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</si>
  <si>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</si>
  <si>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</si>
  <si>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</si>
  <si>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</si>
  <si>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</si>
  <si>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</si>
  <si>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</si>
  <si>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</si>
  <si>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</si>
  <si>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</si>
  <si>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</si>
  <si>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</si>
  <si>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</si>
  <si>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</si>
  <si>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</si>
  <si>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</si>
  <si>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</si>
  <si>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</si>
  <si>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</si>
  <si>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</si>
  <si>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</si>
  <si>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</si>
  <si>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</si>
  <si>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</si>
  <si>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</si>
  <si>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</si>
  <si>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</si>
  <si>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</si>
  <si>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</si>
  <si>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</si>
  <si>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</si>
  <si>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</si>
  <si>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</si>
  <si>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</si>
  <si>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</si>
  <si>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</si>
  <si>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</si>
  <si>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</si>
  <si>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</si>
  <si>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</si>
  <si>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</si>
  <si>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</si>
  <si>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</si>
  <si>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</si>
  <si>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</si>
  <si>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</si>
  <si>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</si>
  <si>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</si>
  <si>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</si>
  <si>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</si>
  <si>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</si>
  <si>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</si>
  <si>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</si>
  <si>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</si>
  <si>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</si>
  <si>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</si>
  <si>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</si>
  <si>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</si>
  <si>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</si>
  <si>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</si>
  <si>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</si>
  <si>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</si>
  <si>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</si>
  <si>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</si>
  <si>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</si>
  <si>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</si>
  <si>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</si>
  <si>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</si>
  <si>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</si>
  <si>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</si>
  <si>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</si>
  <si>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</si>
  <si>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</si>
  <si>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</si>
  <si>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</si>
  <si>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</si>
  <si>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</si>
  <si>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</si>
  <si>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</si>
  <si>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</si>
  <si>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</si>
  <si>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</si>
  <si>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</si>
  <si>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</si>
  <si>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</si>
  <si>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</si>
  <si>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</si>
  <si>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</si>
  <si>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</si>
  <si>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</si>
  <si>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</si>
  <si>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</si>
  <si>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</si>
  <si>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</si>
  <si>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</si>
  <si>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</si>
  <si>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</si>
  <si>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</si>
  <si>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</si>
  <si>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</si>
  <si>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</si>
  <si>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</si>
  <si>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</si>
  <si>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</si>
  <si>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</si>
  <si>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</si>
  <si>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</si>
  <si>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</si>
  <si>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</si>
  <si>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</si>
  <si>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</si>
  <si>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</si>
  <si>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</si>
  <si>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</si>
  <si>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</si>
  <si>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</si>
  <si>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</si>
  <si>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</si>
  <si>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</si>
  <si>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</si>
  <si>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</si>
  <si>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</si>
  <si>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</si>
  <si>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</si>
  <si>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</si>
  <si>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</si>
  <si>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</si>
  <si>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</si>
  <si>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</si>
  <si>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</si>
  <si>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</si>
  <si>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</si>
  <si>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</si>
  <si>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</si>
  <si>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</si>
  <si>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</si>
  <si>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</si>
  <si>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</si>
  <si>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</si>
  <si>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</si>
  <si>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</si>
  <si>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</si>
  <si>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</si>
  <si>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</si>
  <si>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</si>
  <si>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</si>
  <si>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</si>
  <si>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</si>
  <si>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</si>
  <si>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</si>
  <si>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</si>
  <si>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</si>
  <si>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</si>
  <si>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</si>
  <si>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</si>
  <si>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</si>
  <si>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</si>
  <si>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</si>
  <si>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</si>
  <si>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</si>
  <si>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</si>
  <si>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</si>
  <si>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</si>
  <si>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</si>
  <si>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</si>
  <si>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</si>
  <si>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</si>
  <si>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</si>
  <si>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</si>
  <si>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</si>
  <si>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</si>
  <si>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</si>
  <si>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</si>
  <si>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</si>
  <si>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</si>
  <si>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</si>
  <si>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</si>
  <si>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</si>
  <si>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</si>
  <si>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</si>
  <si>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</si>
  <si>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</si>
  <si>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</si>
  <si>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</si>
  <si>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</si>
  <si>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</si>
  <si>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</si>
  <si>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</si>
  <si>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</si>
  <si>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</si>
  <si>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</si>
  <si>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</si>
  <si>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</si>
  <si>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</si>
  <si>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</si>
  <si>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</si>
  <si>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</si>
  <si>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</si>
  <si>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</si>
  <si>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</si>
  <si>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</si>
  <si>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</si>
  <si>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</si>
  <si>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</si>
  <si>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</si>
  <si>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</si>
  <si>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</si>
  <si>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</si>
  <si>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</si>
  <si>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</si>
  <si>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</si>
  <si>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</si>
  <si>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</si>
  <si>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</si>
  <si>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</si>
  <si>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</si>
  <si>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</si>
  <si>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</si>
  <si>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</si>
  <si>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</si>
  <si>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</si>
  <si>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</si>
  <si>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</si>
  <si>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</si>
  <si>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</si>
  <si>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</si>
  <si>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</si>
  <si>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</si>
  <si>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</si>
  <si>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</si>
  <si>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</si>
  <si>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</si>
  <si>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</si>
  <si>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</si>
  <si>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</si>
  <si>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</si>
  <si>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</si>
  <si>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</si>
  <si>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</si>
  <si>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</si>
  <si>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</si>
  <si>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</si>
  <si>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</si>
  <si>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</si>
  <si>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</si>
  <si>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</si>
  <si>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</si>
  <si>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</si>
  <si>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</si>
  <si>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</si>
  <si>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</si>
  <si>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</si>
  <si>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</si>
  <si>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</si>
  <si>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</si>
  <si>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</si>
  <si>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</si>
  <si>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</si>
  <si>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</si>
  <si>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</si>
  <si>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</si>
  <si>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</si>
  <si>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</si>
  <si>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</si>
  <si>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</si>
  <si>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</si>
  <si>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</si>
  <si>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</si>
  <si>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</si>
  <si>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</si>
  <si>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</si>
  <si>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</si>
  <si>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</si>
  <si>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</si>
  <si>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</si>
  <si>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</si>
  <si>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</si>
  <si>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</si>
  <si>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</si>
  <si>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</si>
  <si>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</si>
  <si>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</si>
  <si>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</si>
  <si>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</si>
  <si>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</si>
  <si>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</si>
  <si>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</si>
  <si>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</si>
  <si>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</si>
  <si>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</si>
  <si>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</si>
  <si>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</si>
  <si>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</si>
  <si>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</si>
  <si>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</si>
  <si>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</si>
  <si>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</si>
  <si>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</si>
  <si>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</si>
  <si>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</si>
  <si>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</si>
  <si>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</si>
  <si>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</si>
  <si>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</si>
  <si>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</si>
  <si>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</si>
  <si>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</si>
  <si>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</si>
  <si>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</si>
  <si>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</si>
  <si>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</si>
  <si>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</si>
  <si>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</si>
  <si>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</si>
  <si>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</si>
  <si>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</si>
  <si>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</si>
  <si>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</si>
  <si>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</si>
  <si>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</si>
  <si>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</si>
  <si>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</si>
  <si>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</si>
  <si>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</si>
  <si>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</si>
  <si>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</si>
  <si>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</si>
  <si>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</si>
  <si>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</si>
  <si>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</si>
  <si>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</si>
  <si>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</si>
  <si>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</si>
  <si>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</si>
  <si>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</si>
  <si>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</si>
  <si>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</si>
  <si>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</si>
  <si>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</si>
  <si>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</si>
  <si>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</si>
  <si>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</si>
  <si>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</si>
  <si>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</si>
  <si>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</si>
  <si>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</si>
  <si>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</si>
  <si>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</si>
  <si>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</si>
  <si>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</si>
  <si>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</si>
  <si>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</si>
  <si>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</si>
  <si>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</si>
  <si>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</si>
  <si>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</si>
  <si>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</si>
  <si>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</si>
  <si>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</si>
  <si>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</si>
  <si>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</si>
  <si>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</si>
  <si>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</si>
  <si>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</si>
  <si>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</si>
  <si>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</si>
  <si>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</si>
  <si>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</si>
  <si>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</si>
  <si>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</si>
  <si>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</si>
  <si>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</si>
  <si>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</si>
  <si>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</si>
  <si>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</si>
  <si>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</si>
  <si>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</si>
  <si>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</si>
  <si>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</si>
  <si>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</si>
  <si>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</si>
  <si>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</si>
  <si>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</si>
  <si>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</si>
  <si>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</si>
  <si>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</si>
  <si>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</si>
  <si>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</si>
  <si>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</si>
  <si>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</si>
  <si>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</si>
  <si>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</si>
  <si>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</si>
  <si>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</si>
  <si>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</si>
  <si>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</si>
  <si>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</si>
  <si>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</si>
  <si>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</si>
  <si>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</si>
  <si>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</si>
  <si>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</si>
  <si>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</si>
  <si>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</si>
  <si>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</si>
  <si>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</si>
  <si>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</si>
  <si>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</si>
  <si>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</si>
  <si>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</si>
  <si>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</si>
  <si>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</si>
  <si>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</si>
  <si>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</si>
  <si>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</si>
  <si>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</si>
  <si>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</si>
  <si>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</si>
  <si>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</si>
  <si>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</si>
  <si>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</si>
  <si>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</si>
  <si>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</si>
  <si>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</si>
  <si>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</si>
  <si>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</si>
  <si>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</si>
  <si>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</si>
  <si>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</si>
  <si>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</si>
  <si>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</si>
  <si>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</si>
  <si>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</si>
  <si>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</si>
  <si>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</si>
  <si>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</si>
  <si>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</si>
  <si>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</si>
  <si>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</si>
  <si>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</si>
  <si>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</si>
  <si>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</si>
  <si>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</si>
  <si>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</si>
  <si>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</si>
  <si>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</si>
  <si>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</si>
  <si>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</si>
  <si>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</si>
  <si>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</si>
  <si>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</si>
  <si>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</si>
  <si>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</si>
  <si>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</si>
  <si>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</si>
  <si>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</si>
  <si>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</si>
  <si>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</si>
  <si>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</si>
  <si>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</si>
  <si>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</si>
  <si>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</si>
  <si>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</si>
  <si>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</si>
  <si>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</si>
  <si>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</si>
  <si>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</si>
  <si>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</si>
  <si>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</si>
  <si>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</si>
  <si>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</si>
  <si>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</si>
  <si>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</si>
  <si>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</si>
  <si>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</si>
  <si>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</si>
  <si>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</si>
  <si>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</si>
  <si>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</si>
  <si>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</si>
  <si>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</si>
  <si>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</si>
  <si>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</si>
  <si>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</si>
  <si>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</si>
  <si>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</si>
  <si>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</si>
  <si>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</si>
  <si>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</si>
  <si>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</si>
  <si>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</si>
  <si>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</si>
  <si>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</si>
  <si>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</si>
  <si>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</si>
  <si>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</si>
  <si>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</si>
  <si>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</si>
  <si>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</si>
  <si>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</si>
  <si>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</si>
  <si>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</si>
  <si>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</si>
  <si>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</si>
  <si>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</si>
  <si>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</si>
  <si>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</si>
  <si>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</si>
  <si>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</si>
  <si>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</si>
  <si>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</si>
  <si>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</si>
  <si>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</si>
  <si>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</si>
  <si>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</si>
  <si>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</si>
  <si>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</si>
  <si>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</si>
  <si>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</si>
  <si>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</si>
  <si>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</si>
  <si>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</si>
  <si>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</si>
  <si>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</si>
  <si>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</si>
  <si>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</si>
  <si>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</si>
  <si>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</si>
  <si>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</si>
  <si>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</si>
  <si>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</si>
  <si>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</si>
  <si>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</si>
  <si>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</si>
  <si>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</si>
  <si>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</si>
  <si>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</si>
  <si>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</si>
  <si>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</si>
  <si>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</si>
  <si>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</si>
  <si>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</si>
  <si>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</si>
  <si>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</si>
  <si>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</si>
  <si>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</si>
  <si>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</si>
  <si>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</si>
  <si>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</si>
  <si>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</si>
  <si>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</si>
  <si>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</si>
  <si>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</si>
  <si>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</si>
  <si>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</si>
  <si>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</si>
  <si>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</si>
  <si>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</si>
  <si>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</si>
  <si>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</si>
  <si>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</si>
  <si>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</si>
  <si>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</si>
  <si>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</si>
  <si>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</si>
  <si>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</si>
  <si>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</si>
  <si>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</si>
  <si>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</si>
  <si>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</si>
  <si>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</si>
  <si>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</si>
  <si>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</si>
  <si>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</si>
  <si>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</si>
  <si>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</si>
  <si>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</si>
  <si>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</si>
  <si>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</si>
  <si>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</si>
  <si>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</si>
  <si>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</si>
  <si>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</si>
  <si>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</si>
  <si>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</si>
  <si>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</si>
  <si>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</si>
  <si>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</si>
  <si>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</si>
  <si>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</si>
  <si>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</si>
  <si>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</si>
  <si>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</si>
  <si>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</si>
  <si>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</si>
  <si>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</si>
  <si>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</si>
  <si>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</si>
  <si>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</si>
  <si>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</si>
  <si>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</si>
  <si>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</si>
  <si>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</si>
  <si>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</si>
  <si>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</si>
  <si>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</si>
  <si>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</si>
  <si>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</si>
  <si>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</si>
  <si>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</si>
  <si>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</si>
  <si>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</si>
  <si>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</si>
  <si>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</si>
  <si>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</si>
  <si>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</si>
  <si>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</si>
  <si>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</si>
  <si>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</si>
  <si>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</si>
  <si>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</si>
  <si>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</si>
  <si>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</si>
  <si>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</si>
  <si>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</si>
  <si>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</si>
  <si>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</si>
  <si>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</si>
  <si>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</si>
  <si>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</si>
  <si>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</si>
  <si>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</si>
  <si>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</si>
  <si>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</si>
  <si>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</si>
  <si>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</si>
  <si>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</si>
  <si>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</si>
  <si>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</si>
  <si>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</si>
  <si>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</si>
  <si>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</si>
  <si>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</si>
  <si>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</si>
  <si>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</si>
  <si>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</si>
  <si>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</si>
  <si>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</si>
  <si>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</si>
  <si>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</si>
  <si>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</si>
  <si>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</si>
  <si>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</si>
  <si>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</si>
  <si>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</si>
  <si>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</si>
  <si>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</si>
  <si>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</si>
  <si>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</si>
  <si>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</si>
  <si>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</si>
  <si>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</si>
  <si>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</si>
  <si>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</si>
  <si>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</si>
  <si>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</si>
  <si>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</si>
  <si>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</si>
  <si>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</si>
  <si>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</si>
  <si>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</si>
  <si>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</si>
  <si>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</si>
  <si>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</si>
  <si>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</si>
  <si>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</si>
  <si>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</si>
  <si>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</si>
  <si>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</si>
  <si>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</si>
  <si>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</si>
  <si>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</si>
  <si>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</si>
  <si>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</si>
  <si>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</si>
  <si>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</si>
  <si>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</si>
  <si>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</si>
  <si>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</si>
  <si>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</si>
  <si>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</si>
  <si>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</si>
  <si>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</si>
  <si>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</si>
  <si>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</si>
  <si>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</si>
  <si>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</si>
  <si>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</si>
  <si>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</si>
  <si>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</si>
  <si>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</si>
  <si>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</si>
  <si>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</si>
  <si>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</si>
  <si>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</si>
  <si>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</si>
  <si>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</si>
  <si>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</si>
  <si>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</si>
  <si>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</si>
  <si>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</si>
  <si>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</si>
  <si>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</si>
  <si>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</si>
  <si>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</si>
  <si>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</si>
  <si>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</si>
  <si>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</si>
  <si>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</si>
  <si>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</si>
  <si>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</si>
  <si>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</si>
  <si>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</si>
  <si>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</si>
  <si>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</si>
  <si>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</si>
  <si>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</si>
  <si>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</si>
  <si>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</si>
  <si>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</si>
  <si>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</si>
  <si>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</si>
  <si>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</si>
  <si>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</si>
  <si>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</si>
  <si>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</si>
  <si>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</si>
  <si>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</si>
  <si>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</si>
  <si>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</si>
  <si>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</si>
  <si>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</si>
  <si>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</si>
  <si>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</si>
  <si>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</si>
  <si>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</si>
  <si>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</si>
  <si>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</si>
  <si>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</si>
  <si>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</si>
  <si>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</si>
  <si>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</si>
  <si>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</si>
  <si>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</si>
  <si>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</si>
  <si>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</si>
  <si>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</si>
  <si>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</si>
  <si>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</si>
  <si>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</si>
  <si>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</si>
  <si>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</si>
  <si>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</si>
  <si>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</si>
  <si>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</si>
  <si>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</si>
  <si>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</si>
  <si>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</si>
  <si>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</si>
  <si>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</si>
  <si>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</si>
  <si>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</si>
  <si>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</si>
  <si>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</si>
  <si>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</si>
  <si>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</si>
  <si>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</si>
  <si>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</si>
  <si>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</si>
  <si>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</si>
  <si>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</si>
  <si>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</si>
  <si>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</si>
  <si>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</si>
  <si>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</si>
  <si>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</si>
  <si>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</si>
  <si>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</si>
  <si>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</si>
  <si>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</si>
  <si>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</si>
  <si>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</si>
  <si>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</si>
  <si>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</si>
  <si>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</si>
  <si>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</si>
  <si>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</si>
  <si>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</si>
  <si>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</si>
  <si>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</si>
  <si>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</si>
  <si>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</si>
  <si>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</si>
  <si>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</si>
  <si>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</si>
  <si>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</si>
  <si>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</si>
  <si>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</si>
  <si>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</si>
  <si>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</si>
  <si>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</si>
  <si>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</si>
  <si>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</si>
  <si>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</si>
  <si>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</si>
  <si>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</si>
  <si>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</si>
  <si>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</si>
  <si>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</si>
  <si>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</si>
  <si>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</si>
  <si>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</si>
  <si>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</si>
  <si>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</si>
  <si>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</si>
  <si>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</si>
  <si>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</si>
  <si>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</si>
  <si>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</si>
  <si>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</si>
  <si>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</si>
  <si>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</si>
  <si>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</si>
  <si>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</si>
  <si>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</si>
  <si>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</si>
  <si>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</si>
  <si>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</si>
  <si>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</si>
  <si>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</si>
  <si>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</si>
  <si>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</si>
  <si>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</si>
  <si>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</si>
  <si>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</si>
  <si>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</si>
  <si>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</si>
  <si>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</si>
  <si>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</si>
  <si>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</si>
  <si>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</si>
  <si>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</si>
  <si>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</si>
  <si>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</si>
  <si>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</si>
  <si>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</si>
  <si>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</si>
  <si>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</si>
  <si>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</si>
  <si>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</si>
  <si>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</si>
  <si>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</si>
  <si>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</si>
  <si>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</si>
  <si>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</si>
  <si>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</si>
  <si>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</si>
  <si>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</si>
  <si>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</si>
  <si>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</si>
  <si>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</si>
  <si>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</si>
  <si>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</si>
  <si>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</si>
  <si>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</si>
  <si>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</si>
  <si>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</si>
  <si>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</si>
  <si>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</si>
  <si>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</si>
  <si>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</si>
  <si>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</si>
  <si>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</si>
  <si>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</si>
  <si>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</si>
  <si>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</si>
  <si>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</si>
  <si>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</si>
  <si>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</si>
  <si>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</si>
  <si>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</si>
  <si>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</si>
  <si>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</si>
  <si>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</si>
  <si>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</si>
  <si>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</si>
  <si>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</si>
  <si>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</si>
  <si>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</si>
  <si>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</si>
  <si>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</si>
  <si>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</si>
  <si>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</si>
  <si>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</si>
  <si>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</si>
  <si>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</si>
  <si>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</si>
  <si>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</si>
  <si>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</si>
  <si>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</si>
  <si>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</si>
  <si>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</si>
  <si>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</si>
  <si>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</si>
  <si>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</si>
  <si>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</si>
  <si>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</si>
  <si>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</si>
  <si>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</si>
  <si>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</si>
  <si>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</si>
  <si>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</si>
  <si>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</si>
  <si>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</si>
  <si>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</si>
  <si>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</si>
  <si>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</si>
  <si>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</si>
  <si>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</si>
  <si>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</si>
  <si>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</si>
  <si>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</si>
  <si>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</si>
  <si>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</si>
  <si>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</si>
  <si>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</si>
  <si>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</si>
  <si>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</si>
  <si>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</si>
  <si>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</si>
  <si>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</si>
  <si>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</si>
  <si>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</si>
  <si>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</si>
  <si>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</si>
  <si>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</si>
  <si>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</si>
  <si>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</si>
  <si>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</si>
  <si>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</si>
  <si>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</si>
  <si>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</si>
  <si>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</si>
  <si>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</si>
  <si>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</si>
  <si>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</si>
  <si>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</si>
  <si>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</si>
  <si>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</si>
  <si>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</si>
  <si>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</si>
  <si>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</si>
  <si>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</si>
  <si>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</si>
  <si>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</si>
  <si>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</si>
  <si>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</si>
  <si>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</si>
  <si>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</si>
  <si>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</si>
  <si>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</si>
  <si>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</si>
  <si>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</si>
  <si>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</si>
  <si>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</si>
  <si>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</si>
  <si>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</si>
  <si>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</si>
  <si>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</si>
  <si>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</si>
  <si>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</si>
  <si>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</si>
  <si>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</si>
  <si>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</si>
  <si>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</si>
  <si>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</si>
  <si>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</si>
  <si>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</si>
  <si>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</si>
  <si>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</si>
  <si>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</si>
  <si>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</si>
  <si>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</si>
  <si>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</si>
  <si>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</si>
  <si>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</si>
  <si>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</si>
  <si>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</si>
  <si>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</si>
  <si>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</si>
  <si>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</si>
  <si>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</si>
  <si>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</si>
  <si>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</si>
  <si>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</si>
  <si>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</si>
  <si>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</si>
  <si>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</si>
  <si>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</si>
  <si>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</si>
  <si>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</si>
  <si>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</si>
  <si>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</si>
  <si>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</si>
  <si>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</si>
  <si>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</si>
  <si>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</si>
  <si>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</si>
  <si>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</si>
  <si>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</si>
  <si>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</si>
  <si>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</si>
  <si>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</si>
  <si>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</si>
  <si>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</si>
  <si>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</si>
  <si>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</si>
  <si>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</si>
  <si>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</si>
  <si>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</si>
  <si>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</si>
  <si>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</si>
  <si>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</si>
  <si>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</si>
  <si>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</si>
  <si>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</si>
  <si>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</si>
  <si>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</si>
  <si>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</si>
  <si>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</si>
  <si>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</si>
  <si>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</si>
  <si>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</si>
  <si>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</si>
  <si>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</si>
  <si>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</si>
  <si>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</si>
  <si>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</si>
  <si>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</si>
  <si>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</si>
  <si>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</si>
  <si>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</si>
  <si>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</si>
  <si>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</si>
  <si>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</si>
  <si>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</si>
  <si>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</si>
  <si>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</si>
  <si>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</si>
  <si>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</si>
  <si>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</si>
  <si>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</si>
  <si>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</si>
  <si>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</si>
  <si>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</si>
  <si>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</si>
  <si>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</si>
  <si>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</si>
  <si>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</si>
  <si>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</si>
  <si>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</si>
  <si>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</si>
  <si>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</si>
  <si>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</si>
  <si>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</si>
  <si>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</si>
  <si>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</si>
  <si>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</si>
  <si>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</si>
  <si>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</si>
  <si>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</si>
  <si>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</si>
  <si>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</si>
  <si>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</si>
  <si>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</si>
  <si>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</si>
  <si>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</si>
  <si>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</si>
  <si>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</si>
  <si>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</si>
  <si>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</si>
  <si>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</si>
  <si>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</si>
  <si>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</si>
  <si>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</si>
  <si>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</si>
  <si>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</si>
  <si>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</si>
  <si>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</si>
  <si>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</si>
  <si>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</si>
  <si>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</si>
  <si>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</si>
  <si>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</si>
  <si>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</si>
  <si>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</si>
  <si>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</si>
  <si>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</si>
  <si>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</si>
  <si>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</si>
  <si>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</si>
  <si>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</si>
  <si>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</si>
  <si>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</si>
  <si>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</si>
  <si>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</si>
  <si>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</si>
  <si>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</si>
  <si>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</si>
  <si>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</si>
  <si>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</si>
  <si>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</si>
  <si>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</si>
  <si>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</si>
  <si>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</si>
  <si>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</si>
  <si>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</si>
  <si>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</si>
  <si>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</si>
  <si>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</si>
  <si>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</si>
  <si>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</si>
  <si>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</si>
  <si>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</si>
  <si>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</si>
  <si>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</si>
  <si>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</si>
  <si>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</si>
  <si>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</si>
  <si>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</si>
  <si>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</si>
  <si>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</si>
  <si>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</si>
  <si>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</si>
  <si>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</si>
  <si>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</si>
  <si>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</si>
  <si>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</si>
  <si>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</si>
  <si>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</si>
  <si>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</si>
  <si>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</si>
  <si>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</si>
  <si>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</si>
  <si>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</si>
  <si>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</si>
  <si>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</si>
  <si>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</si>
  <si>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</si>
  <si>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</si>
  <si>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</si>
  <si>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</si>
  <si>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</si>
  <si>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</si>
  <si>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</si>
  <si>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</si>
  <si>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</si>
  <si>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</si>
  <si>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</si>
  <si>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</si>
  <si>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</si>
  <si>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</si>
  <si>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</si>
  <si>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</si>
  <si>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</si>
  <si>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</si>
  <si>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</si>
  <si>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</si>
  <si>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</si>
  <si>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</si>
  <si>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</si>
  <si>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</si>
  <si>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</si>
  <si>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</si>
  <si>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</si>
  <si>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</si>
  <si>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</si>
  <si>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</si>
  <si>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</si>
  <si>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</si>
  <si>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</si>
  <si>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</si>
  <si>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</si>
  <si>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</si>
  <si>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</si>
  <si>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</si>
  <si>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</si>
  <si>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</si>
  <si>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</si>
  <si>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</si>
  <si>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</si>
  <si>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</si>
  <si>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</si>
  <si>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</si>
  <si>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</si>
  <si>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</si>
  <si>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</si>
  <si>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</si>
  <si>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</si>
  <si>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</si>
  <si>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</si>
  <si>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</si>
  <si>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</si>
  <si>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</si>
  <si>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</si>
  <si>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</si>
  <si>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</si>
  <si>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</si>
  <si>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</si>
  <si>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</si>
  <si>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</si>
  <si>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</si>
  <si>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</si>
  <si>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</si>
  <si>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</si>
  <si>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</si>
  <si>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</si>
  <si>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</si>
  <si>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</si>
  <si>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</si>
  <si>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</si>
  <si>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</si>
  <si>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</si>
  <si>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</si>
  <si>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</si>
  <si>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</si>
  <si>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</si>
  <si>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</si>
  <si>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</si>
  <si>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</si>
  <si>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</si>
  <si>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</si>
  <si>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</si>
  <si>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</si>
  <si>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</si>
  <si>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</si>
  <si>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</si>
  <si>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</si>
  <si>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</si>
  <si>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</si>
  <si>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</si>
  <si>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</si>
  <si>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</si>
  <si>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</si>
  <si>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</si>
  <si>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</si>
  <si>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</si>
  <si>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</si>
  <si>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</si>
  <si>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</si>
  <si>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</si>
  <si>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</si>
  <si>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</si>
  <si>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</si>
  <si>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</si>
  <si>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</si>
  <si>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</si>
  <si>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</si>
  <si>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</si>
  <si>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</si>
  <si>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</si>
  <si>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</si>
  <si>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</si>
  <si>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</si>
  <si>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</si>
  <si>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</si>
  <si>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</si>
  <si>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</si>
  <si>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</si>
  <si>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</si>
  <si>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</si>
  <si>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</si>
  <si>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</si>
  <si>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</si>
  <si>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</si>
  <si>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</si>
  <si>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</si>
  <si>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</si>
  <si>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</si>
  <si>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</si>
  <si>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</si>
  <si>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</si>
  <si>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</si>
  <si>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</si>
  <si>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</si>
  <si>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</si>
  <si>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</si>
  <si>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</si>
  <si>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</si>
  <si>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</si>
  <si>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</si>
  <si>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</si>
  <si>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</si>
  <si>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</si>
  <si>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</si>
  <si>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</si>
  <si>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</si>
  <si>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</si>
  <si>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</si>
  <si>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</si>
  <si>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</si>
  <si>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</si>
  <si>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</si>
  <si>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</si>
  <si>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</si>
  <si>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</si>
  <si>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</si>
  <si>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</si>
  <si>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</si>
  <si>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</si>
  <si>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</si>
  <si>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</si>
  <si>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</si>
  <si>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</si>
  <si>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</si>
  <si>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</si>
  <si>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</si>
  <si>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</si>
  <si>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</si>
  <si>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</si>
  <si>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</si>
  <si>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</si>
  <si>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</si>
  <si>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</si>
  <si>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</si>
  <si>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</si>
  <si>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</si>
  <si>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</si>
  <si>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</si>
  <si>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</si>
  <si>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</si>
  <si>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</si>
  <si>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</si>
  <si>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</si>
  <si>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</si>
  <si>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</si>
  <si>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</si>
  <si>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</si>
  <si>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</si>
  <si>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</si>
  <si>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</si>
  <si>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</si>
  <si>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</si>
  <si>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</si>
  <si>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</si>
  <si>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</si>
  <si>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</si>
  <si>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</si>
  <si>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</si>
  <si>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</si>
  <si>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</si>
  <si>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</si>
  <si>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</si>
  <si>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</si>
  <si>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</si>
  <si>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</si>
  <si>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</si>
  <si>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</si>
  <si>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</si>
  <si>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</si>
  <si>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</si>
  <si>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</si>
  <si>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</si>
  <si>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</si>
  <si>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</si>
  <si>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</si>
  <si>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</si>
  <si>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</si>
  <si>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</si>
  <si>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</si>
  <si>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</si>
  <si>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</si>
  <si>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</si>
  <si>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</si>
  <si>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</si>
  <si>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</si>
  <si>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</si>
  <si>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</si>
  <si>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</si>
  <si>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</si>
  <si>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</si>
  <si>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</si>
  <si>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</si>
  <si>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</si>
  <si>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</si>
  <si>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</si>
  <si>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</si>
  <si>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</si>
  <si>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</si>
  <si>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</si>
  <si>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</si>
  <si>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</si>
  <si>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</si>
  <si>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</si>
  <si>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</si>
  <si>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</si>
  <si>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</si>
  <si>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</si>
  <si>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</si>
  <si>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</si>
  <si>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</si>
  <si>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</si>
  <si>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</si>
  <si>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</si>
  <si>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</si>
  <si>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</si>
  <si>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</si>
  <si>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</si>
  <si>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</si>
  <si>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</si>
  <si>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</si>
  <si>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</si>
  <si>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</si>
  <si>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</si>
  <si>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</si>
  <si>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</si>
  <si>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</si>
  <si>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</si>
  <si>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</si>
  <si>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</si>
  <si>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</si>
  <si>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</si>
  <si>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</si>
  <si>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</si>
  <si>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</si>
  <si>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</si>
  <si>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</si>
  <si>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</si>
  <si>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</si>
  <si>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</si>
  <si>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</si>
  <si>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</si>
  <si>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</si>
  <si>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</si>
  <si>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</si>
  <si>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</si>
  <si>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</si>
  <si>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</si>
  <si>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</si>
  <si>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</si>
  <si>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</si>
  <si>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</si>
  <si>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</si>
  <si>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</si>
  <si>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</si>
  <si>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</si>
  <si>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</si>
  <si>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</si>
  <si>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</si>
  <si>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</si>
  <si>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</si>
  <si>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</si>
  <si>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</si>
  <si>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</si>
  <si>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</si>
  <si>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</si>
  <si>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</si>
  <si>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</si>
  <si>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</si>
  <si>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</si>
  <si>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</si>
  <si>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</si>
  <si>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</si>
  <si>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</si>
  <si>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</si>
  <si>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</si>
  <si>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</si>
  <si>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</si>
  <si>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</si>
  <si>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</si>
  <si>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</si>
  <si>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</si>
  <si>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</si>
  <si>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</si>
  <si>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</si>
  <si>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</si>
  <si>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</si>
  <si>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</si>
  <si>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</si>
  <si>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</si>
  <si>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</si>
  <si>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</si>
  <si>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</si>
  <si>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</si>
  <si>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</si>
  <si>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</si>
  <si>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</si>
  <si>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</si>
  <si>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</si>
  <si>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</si>
  <si>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</si>
  <si>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</si>
  <si>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</si>
  <si>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</si>
  <si>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</si>
  <si>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</si>
  <si>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</si>
  <si>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</si>
  <si>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</si>
  <si>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</si>
  <si>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</si>
  <si>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</si>
  <si>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</si>
  <si>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</si>
  <si>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</si>
  <si>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</si>
  <si>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</si>
  <si>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</si>
  <si>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</si>
  <si>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</si>
  <si>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</si>
  <si>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</si>
  <si>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</si>
  <si>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</si>
  <si>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</si>
  <si>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</si>
  <si>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</si>
  <si>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</si>
  <si>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</si>
  <si>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</si>
  <si>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</si>
  <si>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</si>
  <si>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</si>
  <si>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</si>
  <si>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</si>
  <si>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</si>
  <si>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</si>
  <si>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</si>
  <si>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</si>
  <si>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</si>
  <si>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</si>
  <si>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</si>
  <si>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</si>
  <si>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</si>
  <si>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</si>
  <si>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</si>
  <si>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</si>
  <si>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</si>
  <si>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</si>
  <si>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</si>
  <si>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</si>
  <si>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</si>
  <si>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</si>
  <si>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</si>
  <si>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</si>
  <si>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</si>
  <si>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</si>
  <si>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</si>
  <si>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</si>
  <si>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</si>
  <si>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</si>
  <si>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</si>
  <si>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</si>
  <si>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</si>
  <si>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</si>
  <si>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</si>
  <si>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</si>
  <si>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</si>
  <si>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</si>
  <si>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</si>
  <si>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</si>
  <si>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</si>
  <si>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</si>
  <si>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</si>
  <si>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</si>
  <si>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</si>
  <si>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</si>
  <si>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</si>
  <si>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</si>
  <si>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</si>
  <si>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</si>
  <si>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</si>
  <si>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</si>
  <si>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</si>
  <si>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</si>
  <si>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</si>
  <si>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</si>
  <si>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</si>
  <si>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</si>
  <si>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</si>
  <si>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</si>
  <si>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</si>
  <si>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</si>
  <si>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</si>
  <si>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</si>
  <si>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</si>
  <si>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</si>
  <si>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</si>
  <si>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</si>
  <si>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</si>
  <si>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</si>
  <si>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</si>
  <si>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</si>
  <si>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</si>
  <si>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</si>
  <si>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</si>
  <si>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</si>
  <si>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</si>
  <si>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</si>
  <si>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</si>
  <si>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</si>
  <si>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</si>
  <si>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</si>
  <si>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</si>
  <si>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</si>
  <si>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</si>
  <si>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</si>
  <si>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</si>
  <si>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</si>
  <si>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</si>
  <si>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</si>
  <si>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</si>
  <si>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</si>
  <si>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</si>
  <si>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</si>
  <si>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</si>
  <si>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</si>
  <si>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</si>
  <si>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</si>
  <si>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</si>
  <si>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</si>
  <si>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</si>
  <si>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</si>
  <si>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</si>
  <si>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</si>
  <si>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</si>
  <si>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</si>
  <si>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</si>
  <si>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</si>
  <si>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</si>
  <si>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</si>
  <si>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</si>
  <si>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</si>
  <si>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</si>
  <si>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</si>
  <si>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</si>
  <si>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</si>
  <si>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</si>
  <si>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</si>
  <si>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</si>
  <si>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</si>
  <si>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</si>
  <si>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</si>
  <si>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</si>
  <si>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</si>
  <si>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</si>
  <si>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</si>
  <si>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</si>
  <si>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</si>
  <si>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</si>
  <si>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</si>
  <si>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</si>
  <si>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</si>
  <si>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</si>
  <si>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</si>
  <si>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</si>
  <si>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</si>
  <si>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</si>
  <si>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</si>
  <si>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</si>
  <si>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</si>
  <si>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</si>
  <si>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</si>
  <si>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</si>
  <si>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</si>
  <si>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</si>
  <si>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</si>
  <si>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</si>
  <si>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</si>
  <si>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</si>
  <si>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</si>
  <si>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</si>
  <si>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</si>
  <si>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</si>
  <si>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</si>
  <si>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</si>
  <si>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</si>
  <si>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</si>
  <si>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</si>
  <si>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</si>
  <si>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</si>
  <si>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</si>
  <si>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</si>
  <si>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</si>
  <si>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</si>
  <si>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</si>
  <si>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</si>
  <si>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</si>
  <si>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</si>
  <si>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</si>
  <si>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</si>
  <si>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</si>
  <si>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</si>
  <si>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</si>
  <si>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</si>
  <si>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</si>
  <si>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</si>
  <si>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</si>
  <si>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</si>
  <si>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</si>
  <si>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</si>
  <si>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</si>
  <si>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</si>
  <si>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</si>
  <si>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</si>
  <si>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</si>
  <si>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</si>
  <si>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</si>
  <si>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</si>
  <si>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</si>
  <si>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</si>
  <si>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</si>
  <si>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</si>
  <si>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</si>
  <si>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</si>
  <si>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</si>
  <si>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</si>
  <si>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</si>
  <si>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</si>
  <si>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</si>
  <si>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</si>
  <si>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</si>
  <si>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</si>
  <si>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</si>
  <si>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</si>
  <si>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</si>
  <si>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</si>
  <si>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</si>
  <si>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</si>
  <si>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</si>
  <si>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</si>
  <si>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</si>
  <si>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</si>
  <si>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</si>
  <si>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</si>
  <si>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</si>
  <si>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</si>
  <si>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</si>
  <si>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</si>
  <si>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</si>
  <si>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</si>
  <si>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</si>
  <si>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</si>
  <si>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</si>
  <si>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</si>
  <si>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</si>
  <si>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</si>
  <si>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</si>
  <si>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</si>
  <si>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</si>
  <si>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</si>
  <si>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</si>
  <si>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</si>
  <si>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</si>
  <si>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</si>
  <si>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</si>
  <si>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</si>
  <si>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</si>
  <si>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</si>
  <si>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</si>
  <si>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</si>
  <si>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</si>
  <si>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</si>
  <si>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</si>
  <si>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</si>
  <si>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</si>
  <si>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</si>
  <si>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</si>
  <si>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</si>
  <si>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</si>
  <si>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</si>
  <si>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</si>
  <si>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</si>
  <si>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</si>
  <si>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</si>
  <si>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</si>
  <si>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</si>
  <si>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</si>
  <si>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</si>
  <si>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</si>
  <si>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</si>
  <si>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</si>
  <si>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</si>
  <si>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</si>
  <si>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</si>
  <si>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</si>
  <si>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</si>
  <si>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</si>
  <si>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</si>
  <si>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</si>
  <si>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</si>
  <si>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</si>
  <si>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</si>
  <si>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</si>
  <si>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</si>
  <si>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</si>
  <si>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</si>
  <si>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</si>
  <si>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</si>
  <si>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</si>
  <si>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</si>
  <si>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</si>
  <si>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</si>
  <si>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</si>
  <si>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</si>
  <si>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</si>
  <si>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</si>
  <si>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</si>
  <si>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</si>
  <si>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</si>
  <si>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</si>
  <si>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</si>
  <si>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</si>
  <si>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</si>
  <si>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</si>
  <si>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</si>
  <si>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</si>
  <si>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</si>
  <si>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</si>
  <si>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</si>
  <si>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</si>
  <si>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</si>
  <si>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</si>
  <si>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</si>
  <si>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</si>
  <si>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</si>
  <si>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</si>
  <si>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</si>
  <si>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</si>
  <si>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</si>
  <si>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</si>
  <si>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</si>
  <si>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</si>
  <si>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</si>
  <si>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</si>
  <si>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</si>
  <si>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</si>
  <si>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</si>
  <si>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</si>
  <si>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</si>
  <si>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</si>
  <si>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</si>
  <si>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</si>
  <si>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</si>
  <si>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</si>
  <si>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</si>
  <si>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</si>
  <si>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</si>
  <si>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</si>
  <si>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</si>
  <si>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</si>
  <si>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</si>
  <si>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</si>
  <si>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</si>
  <si>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</si>
  <si>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</si>
  <si>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</si>
  <si>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</si>
  <si>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</si>
  <si>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</si>
  <si>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</si>
  <si>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</si>
  <si>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</si>
  <si>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</si>
  <si>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</si>
  <si>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</si>
  <si>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</si>
  <si>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</si>
  <si>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</si>
  <si>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</si>
  <si>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</si>
  <si>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</si>
  <si>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</si>
  <si>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</si>
  <si>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</si>
  <si>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</si>
  <si>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</si>
  <si>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</si>
  <si>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</si>
  <si>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</si>
  <si>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</si>
  <si>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</si>
  <si>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</si>
  <si>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</si>
  <si>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</si>
  <si>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</si>
  <si>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</si>
  <si>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</si>
  <si>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</si>
  <si>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</si>
  <si>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</si>
  <si>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</si>
  <si>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</si>
  <si>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</si>
  <si>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</si>
  <si>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</si>
  <si>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</si>
  <si>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</si>
  <si>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</si>
  <si>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</si>
  <si>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</si>
  <si>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</si>
  <si>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</si>
  <si>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</si>
  <si>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</si>
  <si>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</si>
  <si>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</si>
  <si>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</si>
  <si>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</si>
  <si>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</si>
  <si>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</si>
  <si>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</si>
  <si>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</si>
  <si>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</si>
  <si>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</si>
  <si>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</si>
  <si>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</si>
  <si>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</si>
  <si>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</si>
  <si>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</si>
  <si>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</si>
  <si>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</si>
  <si>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</si>
  <si>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</si>
  <si>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</si>
  <si>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</si>
  <si>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</si>
  <si>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</si>
  <si>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</si>
  <si>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</si>
  <si>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</si>
  <si>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</si>
  <si>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</si>
  <si>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</si>
  <si>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</si>
  <si>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</si>
  <si>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</si>
  <si>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</si>
  <si>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</si>
  <si>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</si>
  <si>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</si>
  <si>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</si>
  <si>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</si>
  <si>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</si>
  <si>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</si>
  <si>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</si>
  <si>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</si>
  <si>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</si>
  <si>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</si>
  <si>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</si>
  <si>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</si>
  <si>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</si>
  <si>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</si>
  <si>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</si>
  <si>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</si>
  <si>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</si>
  <si>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</si>
  <si>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</si>
  <si>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</si>
  <si>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</si>
  <si>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</si>
  <si>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</si>
  <si>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</si>
  <si>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</si>
  <si>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</si>
  <si>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</si>
  <si>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</si>
  <si>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</si>
  <si>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</si>
  <si>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</si>
  <si>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</si>
  <si>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</si>
  <si>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</si>
  <si>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</si>
  <si>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</si>
  <si>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</si>
  <si>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</si>
  <si>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</si>
  <si>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</si>
  <si>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</si>
  <si>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</si>
  <si>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</si>
  <si>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</si>
  <si>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</si>
  <si>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</si>
  <si>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</si>
  <si>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</si>
  <si>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</si>
  <si>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</si>
  <si>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</si>
  <si>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</si>
  <si>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</si>
  <si>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</si>
  <si>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</si>
  <si>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</si>
  <si>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</si>
  <si>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</si>
  <si>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</si>
  <si>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</si>
  <si>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</si>
  <si>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</si>
  <si>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</si>
  <si>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</si>
  <si>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</si>
  <si>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</si>
  <si>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</si>
  <si>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</si>
  <si>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</si>
  <si>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</si>
  <si>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</si>
  <si>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</si>
  <si>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</si>
  <si>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</si>
  <si>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</si>
  <si>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</si>
  <si>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</si>
  <si>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</si>
  <si>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</si>
  <si>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</si>
  <si>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</si>
  <si>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</si>
  <si>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</si>
  <si>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</si>
  <si>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</si>
  <si>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</si>
  <si>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</si>
  <si>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</si>
  <si>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</si>
  <si>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</si>
  <si>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</si>
  <si>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</si>
  <si>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</si>
  <si>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</si>
  <si>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</si>
  <si>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</si>
  <si>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</si>
  <si>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</si>
  <si>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</si>
  <si>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</si>
  <si>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</si>
  <si>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</si>
  <si>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</si>
  <si>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</si>
  <si>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</si>
  <si>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</si>
  <si>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</si>
  <si>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</si>
  <si>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</si>
  <si>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</si>
  <si>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</si>
  <si>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</si>
  <si>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</si>
  <si>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</si>
  <si>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</si>
  <si>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</si>
  <si>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</si>
  <si>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</si>
  <si>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</si>
  <si>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</si>
  <si>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</si>
  <si>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</si>
  <si>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</si>
  <si>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</si>
  <si>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</si>
  <si>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</si>
  <si>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</si>
  <si>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</si>
  <si>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</si>
  <si>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</si>
  <si>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</si>
  <si>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</si>
  <si>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</si>
  <si>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</si>
  <si>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</si>
  <si>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</si>
  <si>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</si>
  <si>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</si>
  <si>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</si>
  <si>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</si>
  <si>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</si>
  <si>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</si>
  <si>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</si>
  <si>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</si>
  <si>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</si>
  <si>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</si>
  <si>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</si>
  <si>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</si>
  <si>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</si>
  <si>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</si>
  <si>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</si>
  <si>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</si>
  <si>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</si>
  <si>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</si>
  <si>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</si>
  <si>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</si>
  <si>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</si>
  <si>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</si>
  <si>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</si>
  <si>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</si>
  <si>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</si>
  <si>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</si>
  <si>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</si>
  <si>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</si>
  <si>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</si>
  <si>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</si>
  <si>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</si>
  <si>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</si>
  <si>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</si>
  <si>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</si>
  <si>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</si>
  <si>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</si>
  <si>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</si>
  <si>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</si>
  <si>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</si>
  <si>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</si>
  <si>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</si>
  <si>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</si>
  <si>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</si>
  <si>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</si>
  <si>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</si>
  <si>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</si>
  <si>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</si>
  <si>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</si>
  <si>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</si>
  <si>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</si>
  <si>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</si>
  <si>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</si>
  <si>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</si>
  <si>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</si>
  <si>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</si>
  <si>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</si>
  <si>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</si>
  <si>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</si>
  <si>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</si>
  <si>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</si>
  <si>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</si>
  <si>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</si>
  <si>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</si>
  <si>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</si>
  <si>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</si>
  <si>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</si>
  <si>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</si>
  <si>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</si>
  <si>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</si>
  <si>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</si>
  <si>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</si>
  <si>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</si>
  <si>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</si>
  <si>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</si>
  <si>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</si>
  <si>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</si>
  <si>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</si>
  <si>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</si>
  <si>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</si>
  <si>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</si>
  <si>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</si>
  <si>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</si>
  <si>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</si>
  <si>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</si>
  <si>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</si>
  <si>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</si>
  <si>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</si>
  <si>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</si>
  <si>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</si>
  <si>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</si>
  <si>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</si>
  <si>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</si>
  <si>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</si>
  <si>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</si>
  <si>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</si>
  <si>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</si>
  <si>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</si>
  <si>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</si>
  <si>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</si>
  <si>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</si>
  <si>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</si>
  <si>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</si>
  <si>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</si>
  <si>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</si>
  <si>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</si>
  <si>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</si>
  <si>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</si>
  <si>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</si>
  <si>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</si>
  <si>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</si>
  <si>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</si>
  <si>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</si>
  <si>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</si>
  <si>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</si>
  <si>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</si>
  <si>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</si>
  <si>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</si>
  <si>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</si>
  <si>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</si>
  <si>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</si>
  <si>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</si>
  <si>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</si>
  <si>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</si>
  <si>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</si>
  <si>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</si>
  <si>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</si>
  <si>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</si>
  <si>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</si>
  <si>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</si>
  <si>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</si>
  <si>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</si>
  <si>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</si>
  <si>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</si>
  <si>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</si>
  <si>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</si>
  <si>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</si>
  <si>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</si>
  <si>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</si>
  <si>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</si>
  <si>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</si>
  <si>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</si>
  <si>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</si>
  <si>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</si>
  <si>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</si>
  <si>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</si>
  <si>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</si>
  <si>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</si>
  <si>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</si>
  <si>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</si>
  <si>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</si>
  <si>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</si>
  <si>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</si>
  <si>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</si>
  <si>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</si>
  <si>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</si>
  <si>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</si>
  <si>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</si>
  <si>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</si>
  <si>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</si>
  <si>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</si>
  <si>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</si>
  <si>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</si>
  <si>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</si>
  <si>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</si>
  <si>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</si>
  <si>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</si>
  <si>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</si>
  <si>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</si>
  <si>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</si>
  <si>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</si>
  <si>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</si>
  <si>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</si>
  <si>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</si>
  <si>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</si>
  <si>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</si>
  <si>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</si>
  <si>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</si>
  <si>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</si>
  <si>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</si>
  <si>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</si>
  <si>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</si>
  <si>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</si>
  <si>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</si>
  <si>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</si>
  <si>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</si>
  <si>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</si>
  <si>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</si>
  <si>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</si>
  <si>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</si>
  <si>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</si>
  <si>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</si>
  <si>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</si>
  <si>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</si>
  <si>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</si>
  <si>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</si>
  <si>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</si>
  <si>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</si>
  <si>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</si>
  <si>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</si>
  <si>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</si>
  <si>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</si>
  <si>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</si>
  <si>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</si>
  <si>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</si>
  <si>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</si>
  <si>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</si>
  <si>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</si>
  <si>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</si>
  <si>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</si>
  <si>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</si>
  <si>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</si>
  <si>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</si>
  <si>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</si>
  <si>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</si>
  <si>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</si>
  <si>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</si>
  <si>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</si>
  <si>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</si>
  <si>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</si>
  <si>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</si>
  <si>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</si>
  <si>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</si>
  <si>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</si>
  <si>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</si>
  <si>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</si>
  <si>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</si>
  <si>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</si>
  <si>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</si>
  <si>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</si>
  <si>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</si>
  <si>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</si>
  <si>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</si>
  <si>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</si>
  <si>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</si>
  <si>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</si>
  <si>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</si>
  <si>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</si>
  <si>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</si>
  <si>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</si>
  <si>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</si>
  <si>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</si>
  <si>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</si>
  <si>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</si>
  <si>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</si>
  <si>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</si>
  <si>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</si>
  <si>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</si>
  <si>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</si>
  <si>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</si>
  <si>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</si>
  <si>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</si>
  <si>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</si>
  <si>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</si>
  <si>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</si>
  <si>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</si>
  <si>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</si>
  <si>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</si>
  <si>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</si>
  <si>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</si>
  <si>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</si>
  <si>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</si>
  <si>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</si>
  <si>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</si>
  <si>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</si>
  <si>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</si>
  <si>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</si>
  <si>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</si>
  <si>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</si>
  <si>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</si>
  <si>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</si>
  <si>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</si>
  <si>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</si>
  <si>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</si>
  <si>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</si>
  <si>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</si>
  <si>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</si>
  <si>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</si>
  <si>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</si>
  <si>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</si>
  <si>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</si>
  <si>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</si>
  <si>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</si>
  <si>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</si>
  <si>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</si>
  <si>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</si>
  <si>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</si>
  <si>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</si>
  <si>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</si>
  <si>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</si>
  <si>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</si>
  <si>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</si>
  <si>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</si>
  <si>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</si>
  <si>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</si>
  <si>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</si>
  <si>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</si>
  <si>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</si>
  <si>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</si>
  <si>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</si>
  <si>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</si>
  <si>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</si>
  <si>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</si>
  <si>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</si>
  <si>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</si>
  <si>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</si>
  <si>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</si>
  <si>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</si>
  <si>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</si>
  <si>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</si>
  <si>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</si>
  <si>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</si>
  <si>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</si>
  <si>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</si>
  <si>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</si>
  <si>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</si>
  <si>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</si>
  <si>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</si>
  <si>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</si>
  <si>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</si>
  <si>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</si>
  <si>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</si>
  <si>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</si>
  <si>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</si>
  <si>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</si>
  <si>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</si>
  <si>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</si>
  <si>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</si>
  <si>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</si>
  <si>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</si>
  <si>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</si>
  <si>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</si>
  <si>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</si>
  <si>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</si>
  <si>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</si>
  <si>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</si>
  <si>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</si>
  <si>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</si>
  <si>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</si>
  <si>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</si>
  <si>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</si>
  <si>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</si>
  <si>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</si>
  <si>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</si>
  <si>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</si>
  <si>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</si>
  <si>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</si>
  <si>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</si>
  <si>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</si>
  <si>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</si>
  <si>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</si>
  <si>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</si>
  <si>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</si>
  <si>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</si>
  <si>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</si>
  <si>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</si>
  <si>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</si>
  <si>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</si>
  <si>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</si>
  <si>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</si>
  <si>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</si>
  <si>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</si>
  <si>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</si>
  <si>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</si>
  <si>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</si>
  <si>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</si>
  <si>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</si>
  <si>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</si>
  <si>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</si>
  <si>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</si>
  <si>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</si>
  <si>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</si>
  <si>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</si>
  <si>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</si>
  <si>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</si>
  <si>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</si>
  <si>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</si>
  <si>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</si>
  <si>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</si>
  <si>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</si>
  <si>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</si>
  <si>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</si>
  <si>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</si>
  <si>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</si>
  <si>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</si>
  <si>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</si>
  <si>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</si>
  <si>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</si>
  <si>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</si>
  <si>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</si>
  <si>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</si>
  <si>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</si>
  <si>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</si>
  <si>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</si>
  <si>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</si>
  <si>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</si>
  <si>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</si>
  <si>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</si>
  <si>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</si>
  <si>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</si>
  <si>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</si>
  <si>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</si>
  <si>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</si>
  <si>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</si>
  <si>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</si>
  <si>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</si>
  <si>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</si>
  <si>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</si>
  <si>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</si>
  <si>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</si>
  <si>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</si>
  <si>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</si>
  <si>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</si>
  <si>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</si>
  <si>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</si>
  <si>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</si>
  <si>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</si>
  <si>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</si>
  <si>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</si>
  <si>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</si>
  <si>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</si>
  <si>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</si>
  <si>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</si>
  <si>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</si>
  <si>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</si>
  <si>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</si>
  <si>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</si>
  <si>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</si>
  <si>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</si>
  <si>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</si>
  <si>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</si>
  <si>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</si>
  <si>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</si>
  <si>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</si>
  <si>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</si>
  <si>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</si>
  <si>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</si>
  <si>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</si>
  <si>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</si>
  <si>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</si>
  <si>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</si>
  <si>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</si>
  <si>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</si>
  <si>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</si>
  <si>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</si>
  <si>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</si>
  <si>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</si>
  <si>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</si>
  <si>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</si>
  <si>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</si>
  <si>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</si>
  <si>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</si>
  <si>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</si>
  <si>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</si>
  <si>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</si>
  <si>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</si>
  <si>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</si>
  <si>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</si>
  <si>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</si>
  <si>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</si>
  <si>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</si>
  <si>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</si>
  <si>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</si>
  <si>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</si>
  <si>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</si>
  <si>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</si>
  <si>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</si>
  <si>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</si>
  <si>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</si>
  <si>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</si>
  <si>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</si>
  <si>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</si>
  <si>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</si>
  <si>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</si>
  <si>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</si>
  <si>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</si>
  <si>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</si>
  <si>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</si>
  <si>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</si>
  <si>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</si>
  <si>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</si>
  <si>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</si>
  <si>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</si>
  <si>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</si>
  <si>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</si>
  <si>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</si>
  <si>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</si>
  <si>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</si>
  <si>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</si>
  <si>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</si>
  <si>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</si>
  <si>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</si>
  <si>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</si>
  <si>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</si>
  <si>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</si>
  <si>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</si>
  <si>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</si>
  <si>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</si>
  <si>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</si>
  <si>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</si>
  <si>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</si>
  <si>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on the way 10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</si>
</sst>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328.13247581018368</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45991.08090173611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6.0637731439783238E-3</v>
      </c>
      <c r="H4" s="129">
        <v>45991.066736111112</v>
      </c>
      <c r="I4" s="131" t="str">
        <f>IFERROR(VLOOKUP(D4,DB!A:F,6,0),"")</f>
        <v>Generator-DG</v>
      </c>
      <c r="J4" s="131" t="str">
        <f>IFERROR(VLOOKUP(D4,DB!A:G,7,0),"")</f>
        <v>Good</v>
      </c>
      <c r="K4" s="127"/>
      <c r="L4" s="126" t="str">
        <f>IFERROR(VLOOKUP(D4,DB!A:I,9,0),"")</f>
        <v>Latis</v>
      </c>
    </row>
    <row r="5" spans="1:15" s="61" customFormat="1" ht="15" customHeight="1">
      <c r="A5" s="132"/>
      <c r="B5" s="131" t="str">
        <f>IFERROR(VLOOKUP(D5,DB!A:K,11,0),"")</f>
        <v/>
      </c>
      <c r="C5" s="131"/>
      <c r="D5" s="56"/>
      <c r="E5" s="130"/>
      <c r="F5" s="129"/>
      <c r="G5" s="128">
        <f ca="1">IFERROR(NOW()-F5,"-")</f>
        <v>45991.08090173611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45991.08090173611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45991.08090173611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45991.08090173611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45991.08090173611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45991.08090173611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45991.08090173611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45991.08090173611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45991.08090173611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45991.08090173611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45991.08090173611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45991.08090173611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45991.08090173611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45991.08090173611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45991.08090173611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45991.08090173611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45991.08090173611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45991.08090173611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45991.08090173611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45991.08090173611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45991.08090173611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45991.08090173611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45991.08090173611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45991.08090173611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45991.08090173611</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031A637A-51E9-4D1D-9D4C-88711356E4A3}"/>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39111</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166.08106377314834</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6.6934827546283486</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v>
      </c>
      <c r="D5" s="18" t="s">
        <v>22350</v>
      </c>
      <c r="E5" s="99" t="s">
        <v>39106</v>
      </c>
      <c r="F5" s="100">
        <v>45990.755069444444</v>
      </c>
      <c r="G5" s="101">
        <f ca="1">IFERROR(NOW()-F5,"-")</f>
        <v>0.3258322916663019</v>
      </c>
      <c r="H5" s="100">
        <v>45990.748819444445</v>
      </c>
      <c r="I5" s="18" t="str">
        <f>IFERROR(VLOOKUP(D5,DB!A:F,6,0),"")</f>
        <v>Power cube</v>
      </c>
      <c r="J5" s="18" t="str">
        <f>IFERROR(VLOOKUP(D5,DB!A:G,7,0),"")</f>
        <v>Good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c r="D6" s="18" t="s">
        <v>19114</v>
      </c>
      <c r="E6" s="99"/>
      <c r="F6" s="100"/>
      <c r="G6" s="101">
        <f ca="1">IFERROR(NOW()-F6,"-")</f>
        <v>45991.08090173611</v>
      </c>
      <c r="H6" s="100"/>
      <c r="I6" s="18" t="str">
        <f>IFERROR(VLOOKUP(D6,DB!A:F,6,0),"")</f>
        <v>SCECO</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45991.08090173611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45991.08090173611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45991.08090173611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45991.08090173611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45991.08090173611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45991.08090173611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45991.08090173611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45991.08090173611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45991.08090173611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45991.08090173611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45991.08090173611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45991.08090173611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45991.08090173611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45991.08090173611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45991.08090173611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45991.08090173611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45991.08090173611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45991.08090173611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45991.08090173611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45991.08090173611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45991.08090173611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45991.08090173611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45991.08090173611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45991.08090173611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45991.08090173611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45991.08090173611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45991.08090173611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45991.08090173611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45991.08090173611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45991.08090173611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45991.08090173611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45991.08090173611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45991.08090173611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45991.08090173611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45991.08090173611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45991.08090173611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45991.08090173611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45991.08090173611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45991.08090173611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45991.08090173611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45991.08090173611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45991.08090173611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45991.08090173611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45991.08090173611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45991.08090173611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45991.08090173611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45991.08090173611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45991.08090173611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45991.08090173611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45991.08090173611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45991.08090173611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45991.08090173611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45991.08090173611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45991.08090173611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45991.08090173611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45991.08090173611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45991.08090173611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45991.08090173611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45991.08090173611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45991.08090173611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45991.08090173611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45991.08090173611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45991.08090173611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45991.08090173611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45991.08090173611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45991.08090173611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45991.08090173611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45991.08090173611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45991.08090173611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45991.08090173611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45991.08090173611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45991.08090173611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45991.08090173611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45991.08090173611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45991.08090173611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45991.08090173611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45991.08090173611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45991.08090173611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45991.08090173611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45991.08090173611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45991.08090173611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45991.08090173611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45991.08090173611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45991.08090173611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45991.08090173611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45991.08090173611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45991.08090173611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45991.08090173611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45991.08090173611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45991.08090173611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45991.08090173611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45991.08090173611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45991.08090173611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45991.08090173611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45991.08090173611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45991.08090173611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45991.08090173611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45991.08090173611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45991.08090173611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45991.08090173611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45991.08090173611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45991.08090173611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45991.08090173611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45991.08090173611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45991.08090173611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45991.08090173611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45991.08090173611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45991.08090173611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45991.08090173611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45991.08090173611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45991.08090173611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45991.08090173611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45991.08090173611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45991.08090173611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45991.08090173611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45991.08090173611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45991.08090173611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45991.08090173611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45991.08090173611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45991.08090173611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45991.08090173611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45991.08090173611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45991.08090173611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45991.08090173611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45991.08090173611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45991.08090173611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45991.08090173611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45991.08090173611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45991.08090173611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45991.08090173611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45991.08090173611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45991.08090173611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45991.08090173611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45991.08090173611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45991.08090173611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45991.08090173611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45991.08090173611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45991.08090173611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45991.08090173611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45991.08090173611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45991.08090173611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45991.08090173611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45991.08090173611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45991.08090173611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45991.08090173611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45991.08090173611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45991.08090173611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45991.08090173611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45991.08090173611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45991.08090173611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45991.08090173611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45991.08090173611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45991.08090173611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45991.08090173611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45991.08090173611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45991.08090173611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45991.08090173611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45991.08090173611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45991.08090173611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45991.08090173611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45991.08090173611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45991.08090173611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45991.08090173611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45991.08090173611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45991.08090173611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45991.08090173611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45991.08090173611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45991.08090173611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45991.08090173611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45991.08090173611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45991.08090173611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45991.08090173611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45991.08090173611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45991.08090173611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45991.08090173611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45991.08090173611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45991.08090173611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45991.08090173611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45991.08090173611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45991.08090173611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45991.08090173611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45991.08090173611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45991.08090173611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45991.08090173611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45991.08090173611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45991.08090173611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45991.08090173611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45991.08090173611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45991.08090173611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45991.08090173611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45991.08090173611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45991.08090173611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45991.08090173611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45991.08090173611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45991.08090173611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45991.08090173611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45991.08090173611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45991.08090173611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45991.08090173611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45991.08090173611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45991.08090173611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45991.08090173611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45991.08090173611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45991.08090173611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45991.08090173611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45991.08090173611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45991.08090173611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45991.08090173611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45991.08090173611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45991.08090173611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45991.08090173611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45991.08090173611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45991.08090173611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45991.08090173611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45991.08090173611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45991.08090173611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45991.08090173611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45991.08090173611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45991.08090173611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45991.08090173611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45991.08090173611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45991.08090173611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45991.08090173611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45991.08090173611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45991.08090173611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45991.08090173611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45991.08090173611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45991.08090173611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45991.08090173611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45991.08090173611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45991.08090173611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45991.08090173611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45991.08090173611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45991.08090173611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45991.08090173611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45991.08090173611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45991.08090173611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45991.08090173611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45991.08090173611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45991.08090173611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45991.08090173611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45991.08090173611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45991.08090173611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45991.08090173611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45991.08090173611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45991.08090173611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45991.08090173611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45991.08090173611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45991.08090173611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45991.08090173611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45991.08090173611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45991.08090173611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45991.08090173611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45991.08090173611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45991.08090173611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45991.08090173611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45991.08090173611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45991.08090173611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45991.08090173611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45991.08090173611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45991.08090173611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45991.08090173611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45991.08090173611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45991.08090173611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45991.08090173611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45991.08090173611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45991.08090173611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45991.08090173611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45991.08090173611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45991.08090173611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45991.08090173611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45991.08090173611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45991.08090173611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45991.08090173611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45991.08090173611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45991.08090173611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45991.08090173611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45991.08090173611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45991.08090173611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45991.08090173611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45991.08090173611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45991.08090173611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45991.08090173611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45991.08090173611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45991.08090173611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45991.08090173611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45991.08090173611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45991.08090173611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45991.08090173611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45991.08090173611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45991.08090173611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45991.08090173611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45991.08090173611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45991.08090173611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45991.08090173611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45991.08090173611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45991.08090173611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45991.08090173611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45991.08090173611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45991.08090173611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45991.08090173611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45991.08090173611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45991.08090173611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45991.08090173611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45991.08090173611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45991.08090173611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45991.08090173611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45991.08090173611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45991.08090173611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45991.08090173611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45991.08090173611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45991.08090173611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45991.08090173611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45991.08090173611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45991.08090173611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45991.08090173611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45991.08090173611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45991.08090173611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45991.08090173611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45991.08090173611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45991.08090173611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45991.08090173611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45991.08090173611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45991.08090173611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45991.08090173611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45991.08090173611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45991.08090173611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45991.08090173611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45991.08090173611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45991.08090173611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45991.08090173611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45991.08090173611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45991.08090173611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45991.08090173611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45991.08090173611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45991.08090173611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45991.08090173611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45991.08090173611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45991.08090173611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45991.08090173611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45991.08090173611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45991.08090173611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45991.08090173611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45991.08090173611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45991.08090173611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45991.08090173611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45991.08090173611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45991.08090173611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45991.08090173611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45991.08090173611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45991.08090173611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45991.08090173611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45991.08090173611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45991.08090173611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45991.08090173611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45991.08090173611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45991.08090173611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45991.08090173611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45991.08090173611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45991.08090173611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45991.08090173611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45991.08090173611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45991.08090173611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45991.08090173611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45991.08090173611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45991.08090173611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45991.08090173611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45991.08090173611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45991.08090173611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45991.08090173611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45991.08090173611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45991.08090173611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45991.08090173611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45991.08090173611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45991.08090173611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45991.08090173611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45991.08090173611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45991.08090173611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45991.08090173611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45991.08090173611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45991.08090173611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45991.08090173611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45991.08090173611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45991.08090173611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45991.08090173611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45991.08090173611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45991.08090173611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45991.08090173611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45991.08090173611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45991.08090173611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45991.08090173611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45991.08090173611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45991.08090173611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45991.08090173611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45991.08090173611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45991.08090173611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45991.08090173611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45991.08090173611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45991.08090173611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45991.08090173611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45991.08090173611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45991.08090173611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45991.08090173611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45991.08090173611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45991.08090173611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45991.08090173611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45991.08090173611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45991.08090173611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45991.08090173611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45991.08090173611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45991.08090173611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45991.08090173611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45991.08090173611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45991.08090173611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45991.08090173611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45991.08090173611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45991.08090173611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45991.08090173611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45991.08090173611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45991.08090173611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45991.08090173611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45991.08090173611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45991.08090173611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45991.08090173611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45991.08090173611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45991.08090173611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45991.08090173611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45991.08090173611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45991.08090173611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45991.08090173611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45991.08090173611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45991.08090173611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45991.08090173611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45991.08090173611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45991.08090173611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45991.08090173611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45991.08090173611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45991.08090173611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45991.08090173611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45991.08090173611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45991.08090173611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45991.08090173611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45991.08090173611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45991.08090173611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45991.08090173611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45991.08090173611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45991.08090173611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45991.08090173611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45991.08090173611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45991.08090173611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45991.08090173611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45991.08090173611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45991.08090173611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45991.08090173611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45991.08090173611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45991.08090173611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45991.08090173611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45991.08090173611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45991.08090173611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45991.08090173611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45991.08090173611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45991.08090173611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45991.08090173611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45991.08090173611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45991.08090173611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45991.08090173611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45991.08090173611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45991.08090173611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45991.08090173611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45991.08090173611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45991.08090173611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45991.08090173611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45991.08090173611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45991.08090173611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45991.08090173611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45991.08090173611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45991.08090173611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45991.08090173611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45991.08090173611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45991.08090173611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45991.08090173611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45991.08090173611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45991.08090173611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45991.08090173611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45991.08090173611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45991.08090173611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45991.08090173611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45991.08090173611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45991.08090173611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45991.08090173611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45991.08090173611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45991.08090173611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45991.08090173611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45991.08090173611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45991.08090173611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45991.08090173611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45991.08090173611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45991.08090173611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45991.08090173611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45991.08090173611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45991.08090173611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45991.08090173611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45991.08090173611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45991.08090173611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45991.08090173611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45991.08090173611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45991.08090173611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45991.08090173611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45991.08090173611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45991.08090173611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45991.08090173611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45991.08090173611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45991.08090173611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45991.08090173611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45991.08090173611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45991.08090173611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45991.08090173611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45991.08090173611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45991.08090173611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45991.08090173611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45991.08090173611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45991.08090173611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45991.08090173611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45991.08090173611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45991.08090173611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45991.08090173611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45991.08090173611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45991.08090173611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45991.08090173611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45991.08090173611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45991.08090173611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45991.08090173611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45991.08090173611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45991.08090173611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45991.08090173611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45991.08090173611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45991.08090173611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45991.08090173611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45991.08090173611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45991.08090173611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45991.08090173611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45991.08090173611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45991.08090173611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45991.08090173611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45991.08090173611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45991.08090173611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45991.08090173611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45991.08090173611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45991.08090173611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45991.08090173611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45991.08090173611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45991.08090173611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45991.08090173611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45991.08090173611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45991.08090173611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45991.08090173611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45991.08090173611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45991.08090173611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45991.08090173611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45991.08090173611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45991.08090173611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45991.08090173611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45991.08090173611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45991.08090173611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45991.08090173611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45991.08090173611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45991.08090173611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45991.08090173611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45991.08090173611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45991.08090173611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45991.08090173611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45991.08090173611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45991.08090173611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45991.08090173611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45991.08090173611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45991.08090173611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45991.08090173611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45991.08090173611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45991.08090173611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45991.08090173611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45991.08090173611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45991.08090173611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45991.08090173611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45991.08090173611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45991.08090173611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45991.08090173611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45991.08090173611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45991.08090173611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45991.08090173611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45991.08090173611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45991.08090173611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45991.08090173611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45991.08090173611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45991.08090173611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45991.08090173611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45991.08090173611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45991.08090173611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45991.08090173611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45991.08090173611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45991.08090173611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45991.08090173611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45991.08090173611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45991.08090173611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45991.08090173611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45991.08090173611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45991.08090173611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45991.08090173611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45991.08090173611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45991.08090173611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45991.08090173611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45991.08090173611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45991.08090173611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45991.08090173611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45991.08090173611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45991.08090173611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45991.08090173611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45991.08090173611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45991.08090173611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45991.08090173611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45991.08090173611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45991.08090173611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45991.08090173611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45991.08090173611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45991.08090173611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45991.08090173611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45991.08090173611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45991.08090173611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45991.08090173611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45991.08090173611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45991.08090173611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45991.08090173611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45991.08090173611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45991.08090173611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45991.08090173611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45991.08090173611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45991.08090173611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45991.08090173611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45991.08090173611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45991.08090173611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45991.08090173611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45991.08090173611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45991.08090173611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45991.08090173611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45991.08090173611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45991.08090173611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45991.08090173611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45991.08090173611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45991.08090173611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45991.08090173611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45991.08090173611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45991.08090173611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45991.08090173611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45991.08090173611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45991.08090173611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45991.08090173611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45991.08090173611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45991.08090173611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45991.08090173611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45991.08090173611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45991.08090173611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45991.08090173611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45991.08090173611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45991.08090173611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45991.08090173611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45991.08090173611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45991.08090173611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45991.08090173611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45991.08090173611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45991.08090173611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45991.08090173611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45991.08090173611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45991.08090173611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45991.08090173611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45991.08090173611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45991.08090173611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45991.08090173611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45991.08090173611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45991.08090173611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45991.08090173611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45991.08090173611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45991.08090173611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45991.08090173611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45991.08090173611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45991.08090173611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45991.08090173611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45991.08090173611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45991.08090173611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45991.08090173611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45991.08090173611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45991.08090173611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45991.08090173611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45991.08090173611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45991.08090173611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45991.08090173611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45991.08090173611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45991.08090173611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45991.08090173611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45991.08090173611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45991.08090173611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45991.08090173611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45991.08090173611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45991.08090173611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45991.08090173611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45991.08090173611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45991.08090173611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45991.08090173611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45991.08090173611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45991.08090173611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45991.08090173611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45991.08090173611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45991.08090173611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45991.08090173611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45991.08090173611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45991.08090173611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45991.08090173611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45991.08090173611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45991.08090173611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45991.08090173611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45991.08090173611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45991.08090173611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45991.08090173611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45991.08090173611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45991.08090173611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45991.08090173611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45991.08090173611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45991.08090173611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45991.08090173611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45991.08090173611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45991.08090173611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45991.08090173611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45991.08090173611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45991.08090173611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45991.08090173611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45991.08090173611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45991.08090173611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45991.08090173611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45991.08090173611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45991.08090173611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45991.08090173611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45991.08090173611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45991.08090173611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45991.08090173611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45991.08090173611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45991.08090173611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45991.08090173611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45991.08090173611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45991.08090173611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45991.08090173611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45991.08090173611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45991.08090173611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45991.08090173611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45991.08090173611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45991.08090173611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45991.08090173611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45991.08090173611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45991.08090173611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45991.08090173611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45991.08090173611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45991.08090173611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45991.08090173611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45991.08090173611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45991.08090173611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45991.08090173611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45991.08090173611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45991.08090173611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45991.08090173611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45991.08090173611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45991.08090173611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45991.08090173611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45991.08090173611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45991.08090173611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45991.08090173611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45991.08090173611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45991.08090173611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45991.08090173611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45991.08090173611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45991.08090173611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45991.08090173611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45991.08090173611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45991.08090173611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45991.08090173611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45991.08090173611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45991.08090173611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45991.08090173611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45991.08090173611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45991.08090173611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45991.08090173611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45991.08090173611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45991.08090173611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45991.08090173611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45991.08090173611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45991.08090173611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45991.08090173611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45991.08090173611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45991.08090173611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45991.08090173611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45991.08090173611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45991.08090173611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45991.08090173611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45991.08090173611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45991.08090173611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45991.08090173611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45991.08090173611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45991.08090173611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45991.08090173611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45991.08090173611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45991.08090173611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45991.08090173611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45991.08090173611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45991.08090173611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45991.08090173611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45991.08090173611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45991.08090173611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45991.08090173611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45991.08090173611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45991.08090173611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45991.08090173611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45991.08090173611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45991.08090173611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45991.08090173611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45991.08090173611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45991.08090173611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45991.08090173611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45991.08090173611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45991.08090173611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45991.08090173611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45991.08090173611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45991.08090173611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45991.08090173611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45991.08090173611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45991.08090173611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45991.08090173611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45991.08090173611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45991.08090173611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45991.08090173611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45991.08090173611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45991.08090173611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45991.08090173611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45991.08090173611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45991.08090173611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45991.08090173611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45991.08090173611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45991.08090173611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45991.08090173611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45991.08090173611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45991.08090173611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45991.08090173611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45991.08090173611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45991.08090173611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45991.08090173611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45991.08090173611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45991.08090173611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45991.08090173611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45991.08090173611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45991.08090173611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45991.08090173611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45991.08090173611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45991.08090173611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45991.08090173611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45991.08090173611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45991.08090173611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45991.08090173611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45991.08090173611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45991.08090173611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45991.08090173611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45991.08090173611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45991.08090173611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45991.08090173611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45991.08090173611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45991.08090173611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45991.08090173611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45991.08090173611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45991.08090173611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45991.08090173611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45991.08090173611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45991.08090173611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45991.08090173611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45991.08090173611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45991.08090173611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45991.08090173611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45991.08090173611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45991.08090173611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45991.08090173611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45991.08090173611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45991.08090173611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45991.08090173611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45991.08090173611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45991.08090173611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45991.08090173611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45991.08090173611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45991.08090173611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45991.08090173611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45991.08090173611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45991.08090173611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45991.08090173611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45991.08090173611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45991.08090173611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45991.08090173611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45991.08090173611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45991.08090173611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45991.08090173611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45991.08090173611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45991.08090173611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45991.08090173611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45991.08090173611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45991.08090173611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45991.08090173611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45991.08090173611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45991.08090173611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45991.08090173611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45991.08090173611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45991.08090173611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45991.08090173611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45991.08090173611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45991.08090173611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45991.08090173611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45991.08090173611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45991.08090173611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45991.08090173611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45991.08090173611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45991.08090173611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45991.08090173611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45991.08090173611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45991.08090173611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45991.08090173611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45991.08090173611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45991.08090173611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45991.08090173611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45991.08090173611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45991.08090173611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45991.08090173611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45991.08090173611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45991.08090173611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45991.08090173611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45991.08090173611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45991.08090173611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45991.08090173611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45991.08090173611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45991.08090173611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45991.08090173611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45991.08090173611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45991.08090173611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45991.08090173611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45991.08090173611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45991.08090173611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45991.08090173611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45991.08090173611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45991.08090173611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45991.08090173611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45991.08090173611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45991.08090173611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45991.08090173611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45991.08090173611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45991.08090173611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45991.08090173611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45991.08090173611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45991.08090173611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45991.08090173611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45991.08090173611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45991.08090173611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45991.08090173611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45991.08090173611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45991.08090173611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45991.08090173611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45991.08090173611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45991.08090173611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45991.08090173611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45991.08090173611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45991.08090173611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45991.08090173611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45991.08090173611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45991.08090173611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45991.08090173611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45991.08090173611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45991.08090173611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45991.08090173611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45991.08090173611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45991.08090173611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45991.08090173611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45991.08090173611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45991.08090173611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45991.08090173611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45991.08090173611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45991.08090173611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45991.08090173611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45991.08090173611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45991.08090173611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45991.08090173611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45991.08090173611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45991.08090173611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45991.08090173611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45991.08090173611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45991.08090173611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45991.08090173611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45991.08090173611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45991.08090173611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45991.08090173611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45991.08090173611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45991.08090173611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45991.08090173611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45991.08090173611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45991.08090173611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45991.08090173611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45991.08090173611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45991.08090173611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45991.08090173611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45991.08090173611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45991.08090173611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45991.08090173611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45991.08090173611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45991.08090173611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45991.08090173611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45991.08090173611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45991.08090173611</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287.60018414351362</v>
      </c>
      <c r="H2" s="92">
        <v>45703.474768518521</v>
      </c>
      <c r="I2" s="92" t="str">
        <f>IFERROR(VLOOKUP(D2,DB!A:F,6,0),"")</f>
        <v>SCECO</v>
      </c>
      <c r="J2" s="92" t="str">
        <f>IFERROR(VLOOKUP(D2,DB!A:G,7,0),"")</f>
        <v>Dead</v>
      </c>
      <c r="K2" s="94" t="s">
        <v>39200</v>
      </c>
      <c r="L2" s="88" t="str">
        <f>IFERROR(VLOOKUP(D2,DB!A:I,9,0),"")</f>
        <v>Latis</v>
      </c>
    </row>
    <row r="3" spans="1:16" ht="15" customHeight="1">
      <c r="A3" s="110"/>
      <c r="B3" s="110" t="str">
        <f>IFERROR(VLOOKUP(D3,DB!A:K,11,0),"")</f>
        <v/>
      </c>
      <c r="C3" s="90"/>
      <c r="D3" s="88"/>
      <c r="E3" s="91"/>
      <c r="F3" s="92"/>
      <c r="G3" s="93">
        <f t="shared" ref="G3:G41" ca="1" si="0">IFERROR(NOW()-F3,"")</f>
        <v>45991.08090173611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45991.08090173611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45991.08090173611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45991.08090173611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45991.08090173611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45991.08090173611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45991.08090173611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45991.08090173611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45991.08090173611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45991.08090173611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45991.08090173611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45991.08090173611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45991.08090173611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45991.08090173611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45991.08090173611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45991.08090173611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45991.08090173611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45991.08090173611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45991.08090173611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45991.08090173611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45991.08090173611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45991.08090173611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45991.08090173611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45991.08090173611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45991.08090173611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45991.08090173611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45991.08090173611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45991.08090173611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45991.08090173611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45991.08090173611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45991.08090173611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45991.08090173611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45991.08090173611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45991.08090173611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45991.08090173611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45991.08090173611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45991.08090173611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45991.08090173611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45991.08090173611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45991.08090173611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45991.08090173611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45991.08090173611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45991.08090173611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45991.08090173611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45991.08090173611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45991.08090173611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45991.08090173611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45991.08090173611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45991.08090173611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45991.08090173611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45991.08090173611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45991.08090173611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45991.08090173611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45991.08090173611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45991.08090173611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45991.08090173611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45991.08090173611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45991.08090173611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45991.08090173611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45991.08090173611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45991.08090173611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45991.08090173611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45991.08090173611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45991.08090173611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45991.08090173611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45991.08090173611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45991.08090173611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45991.08090173611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45991.08090173611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45991.08090173611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45991.08090173611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45991.08090173611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45991.08090173611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45991.08090173611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45991.08090173611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45991.08090173611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45991.08090173611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45991.08090173611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45991.08090173611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45991.08090173611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45991.08090173611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45991.08090173611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45991.08090173611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45991.08090173611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45991.08090173611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45991.08090173611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45991.08090173611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45991.08090173611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45991.08090173611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45991.08090173611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45991.08090173611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45991.08090173611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45991.08090173611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45991.08090173611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45991.08090173611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45991.08090173611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45991.08090173611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45991.08090173611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45991.08090173611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45991.08090173611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45991.08090173611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45991.08090173611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45991.08090173611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45991.08090173611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45991.08090173611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45991.08090173611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45991.08090173611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45991.08090173611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45991.08090173611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45991.08090173611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45991.08090173611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45991.08090173611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45991.08090173611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45991.08090173611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45991.08090173611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45991.08090173611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45991.08090173611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45991.08090173611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45991.08090173611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45991.08090173611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45991.08090173611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45991.08090173611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45991.08090173611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45991.08090173611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45991.08090173611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45991.08090173611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45991.08090173611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45991.08090173611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45991.08090173611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45991.08090173611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45991.08090173611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45991.08090173611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45991.08090173611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45991.08090173611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45991.08090173611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45991.08090173611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45991.08090173611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45991.08090173611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45991.08090173611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45991.08090173611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45991.08090173611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45991.08090173611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45991.08090173611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45991.08090173611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45991.08090173611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45991.08090173611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45991.08090173611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45991.08090173611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45991.08090173611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45991.08090173611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45991.08090173611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45991.08090173611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45991.08090173611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45991.08090173611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45991.08090173611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45991.08090173611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45991.08090173611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45991.08090173611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45991.08090173611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45991.08090173611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45991.08090173611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45991.08090173611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45991.08090173611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45991.08090173611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45991.08090173611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45991.08090173611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45991.08090173611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45991.08090173611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45991.08090173611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45991.08090173611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45991.08090173611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45991.08090173611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45991.08090173611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45991.08090173611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45991.08090173611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45991.08090173611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45991.08090173611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45991.08090173611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45991.08090173611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45991.08090173611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45991.08090173611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45991.08090173611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45991.08090173611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45991.08090173611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45991.08090173611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45991.08090173611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45991.08090173611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45991.08090173611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45991.08090173611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45991.08090173611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45991.08090173611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45991.08090173611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45991.08090173611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45991.08090173611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45991.08090173611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45991.08090173611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45991.08090173611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45991.08090173611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45991.08090173611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45991.08090173611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45991.08090173611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45991.08090173611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45991.08090173611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45991.08090173611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45991.08090173611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45991.08090173611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45991.08090173611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45991.08090173611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45991.08090173611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45991.08090173611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45991.08090173611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45991.08090173611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45991.08090173611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45991.08090173611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45991.08090173611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45991.08090173611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45991.08090173611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45991.08090173611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45991.08090173611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45991.08090173611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45991.08090173611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45991.08090173611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45991.08090173611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45991.08090173611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45991.08090173611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45991.08090173611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45991.08090173611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45991.08090173611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45991.08090173611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45991.08090173611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45991.08090173611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45991.08090173611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45991.08090173611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45991.08090173611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45991.08090173611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45991.08090173611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45991.08090173611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45991.08090173611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45991.08090173611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45991.08090173611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45991.08090173611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45991.08090173611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45991.08090173611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45991.08090173611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45991.08090173611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45991.08090173611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45991.08090173611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45991.08090173611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45991.08090173611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45991.08090173611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45991.08090173611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45991.08090173611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45991.08090173611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45991.08090173611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45991.08090173611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45991.08090173611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45991.08090173611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45991.08090173611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45991.08090173611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45991.08090173611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45991.08090173611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45991.08090173611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45991.08090173611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45991.08090173611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45991.08090173611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45991.08090173611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45991.08090173611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45991.08090173611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45991.08090173611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45991.08090173611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45991.08090173611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45991.08090173611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45991.08090173611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45991.08090173611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45991.08090173611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45991.08090173611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45991.08090173611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99.248841550921497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39111</v>
      </c>
      <c r="F3" s="38">
        <v>45926.188877314817</v>
      </c>
      <c r="G3" s="105">
        <f t="shared" ref="G3" ca="1" si="0">IFERROR(NOW()-F3,"")</f>
        <v>64.892024421293172</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39111</v>
      </c>
      <c r="F4" s="107">
        <v>45948.661111111112</v>
      </c>
      <c r="G4" s="108">
        <f t="shared" ref="G4" ca="1" si="1">IFERROR(NOW()-F4,"")</f>
        <v>42.419790624997404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9.7076031249962398</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8">
        <f ca="1">IFERROR(NOW()-F6,"")</f>
        <v>0.10099432869901648</v>
      </c>
      <c r="H6" s="38">
        <v>45990.988067129627</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33375</v>
      </c>
      <c r="E7" s="37" t="s">
        <v>39106</v>
      </c>
      <c r="F7" s="38">
        <v>45991.039803240739</v>
      </c>
      <c r="G7" s="138">
        <f ca="1">IFERROR(NOW()-F7,"")</f>
        <v>4.1098495370533783E-2</v>
      </c>
      <c r="H7" s="38">
        <v>45990.989039351851</v>
      </c>
      <c r="I7" s="37" t="str">
        <f>IFERROR(VLOOKUP(D7,DB!A:F,6,0),"")</f>
        <v>SCECO</v>
      </c>
      <c r="J7" s="37" t="str">
        <f>IFERROR(VLOOKUP(D7,DB!A:G,7,0),"")</f>
        <v>Weak</v>
      </c>
      <c r="K7" s="37" t="s">
        <v>39212</v>
      </c>
      <c r="L7" s="37" t="str">
        <f>IFERROR(VLOOKUP(D7,DB!A:I,9,0),"")</f>
        <v>Latis</v>
      </c>
    </row>
    <row r="8" spans="1:13">
      <c r="A8" s="37"/>
      <c r="B8" s="37" t="str">
        <f>IFERROR(VLOOKUP(D8,DB!A:K,11,0),"")</f>
        <v/>
      </c>
      <c r="C8" s="37"/>
      <c r="D8" s="106"/>
      <c r="E8" s="37"/>
      <c r="F8" s="38"/>
      <c r="G8" s="138">
        <f ca="1">IFERROR(NOW()-F8,"")</f>
        <v>45991.08090173611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45991.08090173611</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45991.08090173611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45991.08090173611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45991.08090173611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45991.08090173611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45991.08090173611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45991.08090173611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45991.08090173611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45991.08090173611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45991.08090173611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45991.08090173611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45991.08090173611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45991.08090173611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45991.08090173611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45991.08090173611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45991.08090173611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45991.08090173611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45991.08090173611</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45991.08090173611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45991.08090173611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45991.08090173611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45991.08090173611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45991.08090173611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45991.08090173611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45991.08090173611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45991.08090173611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45991.08090173611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45991.08090173611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45991.08090173611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45991.08090173611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45991.08090173611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45991.08090173611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45991.08090173611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45991.08090173611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45991.08090173611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45991.08090173611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45991.08090173611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45991.08090173611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45991.08090173611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45991.08090173611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45991.08090173611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45991.08090173611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45991.08090173611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45991.08090173611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45991.08090173611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45991.08090173611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45991.08090173611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45991.08090173611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45991.08090173611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45991.08090173611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45991.08090173611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45991.08090173611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45991.08090173611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45991.08090173611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45991.08090173611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45991.08090173611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45991.08090173611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45991.08090173611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45991.08090173611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45991.08090173611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45991.08090173611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45991.08090173611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45991.08090173611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45991.08090173611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45991.08090173611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45991.08090173611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45991.08090173611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45991.08090173611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45991.08090173611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45991.08090173611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45991.08090173611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45991.08090173611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45991.08090173611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45991.08090173611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45991.08090173611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45991.08090173611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45991.08090173611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45991.08090173611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45991.08090173611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45991.08090173611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45991.08090173611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45991.08090173611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45991.08090173611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45991.08090173611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45991.08090173611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45991.08090173611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45991.08090173611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45991.08090173611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45991.08090173611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45991.08090173611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45991.08090173611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45991.08090173611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45991.08090173611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45991.08090173611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45991.08090173611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45991.08090173611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45991.08090173611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45991.08090173611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45991.08090173611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45991.08090173611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45991.08090173611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45991.08090173611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45991.08090173611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45991.08090173611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45991.08090173611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45991.08090173611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45991.08090173611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45991.08090173611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45991.08090173611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45991.08090173611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45991.08090173611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45991.08090173611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45991.08090173611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45991.08090173611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45991.08090173611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45991.08090173611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45991.08090173611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45991.08090173611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45991.08090173611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45991.08090173611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45991.08090173611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45991.08090173611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45991.08090173611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45991.08090173611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45991.08090173611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45991.08090173611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45991.08090173611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45991.08090173611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45991.08090173611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45991.08090173611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45991.08090173611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45991.08090173611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45991.08090173611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45991.08090173611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45991.08090173611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45991.08090173611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45991.08090173611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45991.08090173611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45991.08090173611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45991.08090173611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45991.08090173611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45991.08090173611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45991.08090173611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45991.08090173611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45991.08090173611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45991.08090173611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45991.08090173611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45991.08090173611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45991.08090173611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45991.08090173611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45991.08090173611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45991.08090173611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45991.08090173611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45991.08090173611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45991.08090173611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45991.08090173611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45991.08090173611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45991.08090173611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45991.08090173611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45991.08090173611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45991.08090173611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45991.08090173611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45991.08090173611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45991.08090173611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45991.08090173611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45991.08090173611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45991.08090173611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45991.08090173611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45991.08090173611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45991.08090173611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45991.08090173611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45991.08090173611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45991.08090173611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45991.08090173611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45991.08090173611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45991.08090173611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45991.08090173611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45991.08090173611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45991.08090173611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45991.08090173611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45991.08090173611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45991.08090173611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45991.08090173611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45991.08090173611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45991.08090173611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45991.08090173611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45991.08090173611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45991.08090173611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45991.08090173611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45991.08090173611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45991.08090173611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45991.08090173611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45991.08090173611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45991.08090173611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45991.08090173611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45991.08090173611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45991.08090173611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45991.08090173611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45991.08090173611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45991.08090173611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45991.08090173611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45991.08090173611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45991.08090173611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45991.08090173611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45991.08090173611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45991.08090173611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45991.08090173611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45991.08090173611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45991.08090173611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45991.08090173611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45991.08090173611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45991.08090173611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45991.08090173611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45991.08090173611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45991.08090173611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45991.08090173611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45991.08090173611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45991.08090173611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45991.08090173611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45991.08090173611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45991.08090173611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45991.08090173611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45991.08090173611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45991.08090173611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45991.08090173611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45991.08090173611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45991.08090173611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45991.08090173611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45991.08090173611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45991.08090173611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45991.08090173611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45991.08090173611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45991.08090173611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45991.08090173611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45991.08090173611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45991.08090173611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45991.08090173611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45991.08090173611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45991.08090173611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45991.08090173611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45991.08090173611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45991.08090173611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45991.08090173611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45991.08090173611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45991.08090173611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45991.08090173611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45991.08090173611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45991.08090173611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45991.08090173611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45991.08090173611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45991.08090173611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45991.08090173611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45991.08090173611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45991.08090173611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45991.08090173611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45991.08090173611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45991.08090173611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45991.08090173611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45991.08090173611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45991.08090173611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45991.08090173611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45991.08090173611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45991.08090173611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45991.08090173611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45991.08090173611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45991.08090173611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45991.08090173611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45991.08090173611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45991.08090173611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45991.08090173611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45991.08090173611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45991.08090173611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45991.08090173611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45991.08090173611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45991.08090173611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45991.08090173611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45991.08090173611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45991.08090173611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45991.08090173611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45991.08090173611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45991.08090173611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45991.08090173611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45991.08090173611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45991.08090173611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45991.08090173611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45991.08090173611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45991.08090173611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45991.08090173611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45991.08090173611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45991.08090173611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45991.08090173611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45991.08090173611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45991.08090173611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45991.08090173611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45991.08090173611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45991.08090173611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45991.08090173611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45991.08090173611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45991.08090173611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45991.08090173611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45991.08090173611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45991.08090173611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45991.08090173611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45991.08090173611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45991.08090173611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45991.08090173611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45991.08090173611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45991.08090173611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45991.08090173611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45991.08090173611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45991.08090173611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45991.08090173611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45991.08090173611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45991.08090173611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45991.08090173611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45991.08090173611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45991.08090173611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45991.08090173611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45991.08090173611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45991.08090173611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45991.08090173611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45991.08090173611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45991.08090173611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45991.08090173611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45991.08090173611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45991.08090173611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45991.08090173611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45991.08090173611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45991.08090173611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45991.08090173611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45991.08090173611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45991.08090173611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45991.08090173611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45991.08090173611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45991.08090173611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45991.08090173611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45991.08090173611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45991.08090173611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45991.08090173611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45991.08090173611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45991.08090173611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45991.08090173611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45991.08090173611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45991.08090173611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45991.08090173611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45991.08090173611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45991.08090173611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45991.08090173611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45991.08090173611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45991.08090173611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45991.08090173611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45991.08090173611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45991.08090173611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45991.08090173611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45991.08090173611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45991.08090173611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45991.08090173611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45991.08090173611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45991.08090173611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45991.08090173611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45991.08090173611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45991.08090173611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45991.08090173611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45991.08090173611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45991.08090173611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45991.08090173611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45991.08090173611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45991.08090173611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45991.08090173611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45991.08090173611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45991.08090173611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45991.08090173611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45991.08090173611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45991.08090173611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45991.08090173611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45991.08090173611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45991.08090173611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45991.08090173611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45991.08090173611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45991.08090173611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45991.08090173611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45991.08090173611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45991.08090173611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45991.08090173611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45991.08090173611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45991.08090173611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45991.08090173611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45991.08090173611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45991.08090173611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45991.08090173611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45991.08090173611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45991.08090173611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45991.08090173611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45991.08090173611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45991.08090173611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45991.08090173611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45991.08090173611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45991.08090173611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45991.08090173611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45991.08090173611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45991.08090173611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45991.08090173611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45991.08090173611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45991.08090173611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45991.08090173611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45991.08090173611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45991.08090173611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45991.08090173611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45991.08090173611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45991.08090173611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45991.08090173611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45991.08090173611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45991.08090173611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45991.08090173611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45991.08090173611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45991.08090173611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45991.08090173611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45991.08090173611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45991.08090173611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45991.08090173611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45991.08090173611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45991.08090173611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45991.08090173611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45991.08090173611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45991.08090173611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45991.08090173611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45991.08090173611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45991.08090173611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45991.08090173611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45991.08090173611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45991.08090173611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45991.08090173611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45991.08090173611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45991.08090173611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45991.08090173611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45991.08090173611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45991.08090173611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45991.08090173611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45991.08090173611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45991.08090173611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45991.08090173611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45991.08090173611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45991.08090173611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45991.08090173611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45991.08090173611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45991.08090173611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45991.08090173611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45991.08090173611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45991.08090173611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45991.08090173611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45991.08090173611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45991.08090173611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45991.08090173611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45991.08090173611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45991.08090173611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45991.08090173611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45991.08090173611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45991.08090173611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45991.08090173611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45991.08090173611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45991.08090173611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45991.08090173611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45991.08090173611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45991.08090173611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45991.08090173611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45991.08090173611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45991.08090173611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45991.08090173611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45991.08090173611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45991.08090173611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45991.08090173611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45991.08090173611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45991.08090173611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45991.08090173611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45991.08090173611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45991.08090173611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45991.08090173611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45991.08090173611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45991.08090173611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45991.08090173611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45991.08090173611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45991.08090173611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45991.08090173611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45991.08090173611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45991.08090173611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45991.08090173611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45991.08090173611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45991.08090173611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45991.08090173611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45991.08090173611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45991.08090173611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45991.08090173611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45991.08090173611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45991.08090173611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45991.08090173611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45991.08090173611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45991.08090173611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45991.08090173611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45991.08090173611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45991.08090173611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45991.08090173611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45991.08090173611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45991.08090173611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45991.08090173611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2025-11-29T22:59:04Z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