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02" documentId="120_S{2AC9BD13-BADA-5192-A53E-5A8FF88502F6}" xr6:coauthVersionLast="47" xr6:coauthVersionMax="47" xr10:uidLastSave="{150B4DB6-9CAC-46AC-9009-C7484FA6845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2" i="3"/>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<sst xmlns="http://schemas.openxmlformats.org/spreadsheetml/2006/main" count="180277" uniqueCount="39121">
  <si>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</si>
  <si>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</si>
  <si>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</si>
  <si>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</si>
  <si>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</si>
  <si>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</si>
  <si>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</si>
  <si>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</si>
  <si>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</si>
  <si>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</si>
  <si>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</si>
  <si>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</si>
  <si>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</si>
  <si>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</si>
  <si>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</si>
  <si>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</si>
  <si>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</si>
  <si>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</si>
  <si>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</si>
  <si>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</si>
  <si>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</si>
  <si>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</si>
  <si>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</si>
  <si>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</si>
  <si>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</si>
  <si>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</si>
  <si>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</si>
  <si>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</si>
  <si>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</si>
  <si>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</si>
  <si>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</si>
  <si>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</si>
  <si>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</si>
  <si>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</si>
  <si>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</si>
  <si>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</si>
  <si>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</si>
  <si>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</si>
  <si>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</si>
  <si>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</si>
  <si>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</si>
  <si>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</si>
  <si>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</si>
  <si>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</si>
  <si>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</si>
  <si>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</si>
  <si>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</si>
  <si>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</si>
  <si>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</si>
  <si>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</si>
  <si>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</si>
  <si>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</si>
  <si>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</si>
  <si>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</si>
  <si>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</si>
  <si>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</si>
  <si>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</si>
  <si>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</si>
  <si>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</si>
  <si>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</si>
  <si>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</si>
  <si>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</si>
  <si>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</si>
  <si>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</si>
  <si>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</si>
  <si>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</si>
  <si>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</si>
  <si>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</si>
  <si>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</si>
  <si>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</si>
  <si>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</si>
  <si>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</si>
  <si>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</si>
  <si>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</si>
  <si>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</si>
  <si>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</si>
  <si>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</si>
  <si>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</si>
  <si>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</si>
  <si>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</si>
  <si>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</si>
  <si>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</si>
  <si>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</si>
  <si>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</si>
  <si>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</si>
  <si>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</si>
  <si>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</si>
  <si>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</si>
  <si>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</si>
  <si>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</si>
  <si>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</si>
  <si>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</si>
  <si>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</si>
  <si>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</si>
  <si>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</si>
  <si>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</si>
  <si>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</si>
  <si>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</si>
  <si>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</si>
  <si>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</si>
  <si>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</si>
  <si>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</si>
  <si>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</si>
  <si>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</si>
  <si>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</si>
  <si>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</si>
  <si>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</si>
  <si>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</si>
  <si>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</si>
  <si>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</si>
  <si>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</si>
  <si>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</si>
  <si>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</si>
  <si>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</si>
  <si>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</si>
  <si>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</si>
  <si>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</si>
  <si>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</si>
  <si>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</si>
  <si>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</si>
  <si>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</si>
  <si>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</si>
  <si>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</si>
  <si>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</si>
  <si>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</si>
  <si>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</si>
  <si>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</si>
  <si>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</si>
  <si>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</si>
  <si>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</si>
  <si>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</si>
  <si>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</si>
  <si>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</si>
  <si>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</si>
  <si>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</si>
  <si>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</si>
  <si>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</si>
  <si>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</si>
  <si>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</si>
  <si>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</si>
  <si>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</si>
  <si>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</si>
  <si>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</si>
  <si>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</si>
  <si>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</si>
  <si>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</si>
  <si>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</si>
  <si>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</si>
  <si>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</si>
  <si>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</si>
  <si>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</si>
  <si>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</si>
  <si>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</si>
  <si>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</si>
  <si>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</si>
  <si>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</si>
  <si>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</si>
  <si>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</si>
  <si>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</si>
  <si>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</si>
  <si>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</si>
  <si>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</si>
  <si>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</si>
  <si>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</si>
  <si>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</si>
  <si>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</si>
  <si>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</si>
  <si>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</si>
  <si>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</si>
  <si>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</si>
  <si>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</si>
  <si>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</si>
  <si>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</si>
  <si>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</si>
  <si>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</si>
  <si>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</si>
  <si>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</si>
  <si>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</si>
  <si>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</si>
  <si>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</si>
  <si>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</si>
  <si>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</si>
  <si>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</si>
  <si>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</si>
  <si>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</si>
  <si>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</si>
  <si>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</si>
  <si>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</si>
  <si>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</si>
  <si>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</si>
  <si>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</si>
  <si>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</si>
  <si>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</si>
  <si>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</si>
  <si>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</si>
  <si>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</si>
  <si>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</si>
  <si>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</si>
  <si>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</si>
  <si>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</si>
  <si>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</si>
  <si>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</si>
  <si>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</si>
  <si>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</si>
  <si>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</si>
  <si>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</si>
  <si>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</si>
  <si>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</si>
  <si>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</si>
  <si>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</si>
  <si>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</si>
  <si>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</si>
  <si>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</si>
  <si>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</si>
  <si>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</si>
  <si>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</si>
  <si>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</si>
  <si>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</si>
  <si>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</si>
  <si>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</si>
  <si>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</si>
  <si>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</si>
  <si>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</si>
  <si>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</si>
  <si>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</si>
  <si>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</si>
  <si>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</si>
  <si>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</si>
  <si>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</si>
  <si>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</si>
  <si>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</si>
  <si>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</si>
  <si>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</si>
  <si>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</si>
  <si>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</si>
  <si>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</si>
  <si>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</si>
  <si>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</si>
  <si>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</si>
  <si>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</si>
  <si>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</si>
  <si>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</si>
  <si>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</si>
  <si>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</si>
  <si>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</si>
  <si>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</si>
  <si>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</si>
  <si>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</si>
  <si>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</si>
  <si>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</si>
  <si>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</si>
  <si>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</si>
  <si>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</si>
  <si>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</si>
  <si>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</si>
  <si>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</si>
  <si>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</si>
  <si>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</si>
  <si>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</si>
  <si>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</si>
  <si>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</si>
  <si>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</si>
  <si>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</si>
  <si>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</si>
  <si>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</si>
  <si>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</si>
  <si>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</si>
  <si>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</si>
  <si>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</si>
  <si>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</si>
  <si>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</si>
  <si>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</si>
  <si>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</si>
  <si>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</si>
  <si>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</si>
  <si>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</si>
  <si>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</si>
  <si>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</si>
  <si>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</si>
  <si>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</si>
  <si>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</si>
  <si>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</si>
  <si>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</si>
  <si>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</si>
  <si>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</si>
  <si>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</si>
  <si>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</si>
  <si>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</si>
  <si>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</si>
  <si>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</si>
  <si>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</si>
  <si>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</si>
  <si>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</si>
  <si>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</si>
  <si>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</si>
  <si>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</si>
  <si>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</si>
  <si>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</si>
  <si>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</si>
  <si>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</si>
  <si>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</si>
  <si>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</si>
  <si>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</si>
  <si>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</si>
  <si>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</si>
  <si>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</si>
  <si>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</si>
  <si>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</si>
  <si>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</si>
  <si>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</si>
  <si>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</si>
  <si>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</si>
  <si>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</si>
  <si>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</si>
  <si>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</si>
  <si>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</si>
  <si>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</si>
  <si>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</si>
  <si>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</si>
  <si>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</si>
  <si>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</si>
  <si>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</si>
  <si>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</si>
  <si>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</si>
  <si>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</si>
  <si>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</si>
  <si>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</si>
  <si>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</si>
  <si>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</si>
  <si>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</si>
  <si>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</si>
  <si>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</si>
  <si>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</si>
  <si>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</si>
  <si>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</si>
  <si>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</si>
  <si>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</si>
  <si>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</si>
  <si>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</si>
  <si>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</si>
  <si>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</si>
  <si>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</si>
  <si>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</si>
  <si>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</si>
  <si>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</si>
  <si>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</si>
  <si>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</si>
  <si>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</si>
  <si>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</si>
  <si>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</si>
  <si>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</si>
  <si>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</si>
  <si>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</si>
  <si>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</si>
  <si>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</si>
  <si>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</si>
  <si>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</si>
  <si>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</si>
  <si>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</si>
  <si>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</si>
  <si>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</si>
  <si>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</si>
  <si>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</si>
  <si>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</si>
  <si>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</si>
  <si>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</si>
  <si>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</si>
  <si>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</si>
  <si>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</si>
  <si>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</si>
  <si>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</si>
  <si>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</si>
  <si>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</si>
  <si>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</si>
  <si>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</si>
  <si>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</si>
  <si>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</si>
  <si>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</si>
  <si>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</si>
  <si>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</si>
  <si>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</si>
  <si>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</si>
  <si>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</si>
  <si>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</si>
  <si>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</si>
  <si>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</si>
  <si>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</si>
  <si>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</si>
  <si>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</si>
  <si>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</si>
  <si>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</si>
  <si>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</si>
  <si>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</si>
  <si>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</si>
  <si>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</si>
  <si>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</si>
  <si>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</si>
  <si>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</si>
  <si>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</si>
  <si>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</si>
  <si>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</si>
  <si>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</si>
  <si>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</si>
  <si>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</si>
  <si>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</si>
  <si>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</si>
  <si>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</si>
  <si>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</si>
  <si>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</si>
  <si>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</si>
  <si>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</si>
  <si>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</si>
  <si>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</si>
  <si>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</si>
  <si>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</si>
  <si>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</si>
  <si>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</si>
  <si>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</si>
  <si>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</si>
  <si>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</si>
  <si>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</si>
  <si>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</si>
  <si>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</si>
  <si>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</si>
  <si>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</si>
  <si>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</si>
  <si>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</si>
  <si>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</si>
  <si>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</si>
  <si>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</si>
  <si>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</si>
  <si>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</si>
  <si>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</si>
  <si>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</si>
  <si>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</si>
  <si>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</si>
  <si>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</si>
  <si>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</si>
  <si>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</si>
  <si>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</si>
  <si>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</si>
  <si>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</si>
  <si>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</si>
  <si>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</si>
  <si>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</si>
  <si>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</si>
  <si>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</si>
  <si>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</si>
  <si>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</si>
  <si>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</si>
  <si>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</si>
  <si>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</si>
  <si>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</si>
  <si>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</si>
  <si>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</si>
  <si>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</si>
  <si>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</si>
  <si>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</si>
  <si>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</si>
  <si>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</si>
  <si>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</si>
  <si>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</si>
  <si>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</si>
  <si>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</si>
  <si>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</si>
  <si>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</si>
  <si>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</si>
  <si>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</si>
  <si>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</si>
  <si>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</si>
  <si>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</si>
  <si>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</si>
  <si>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</si>
  <si>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</si>
  <si>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</si>
  <si>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</si>
  <si>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</si>
  <si>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</si>
  <si>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</si>
  <si>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</si>
  <si>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</si>
  <si>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</si>
  <si>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</si>
  <si>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</si>
  <si>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</si>
  <si>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</si>
  <si>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</si>
  <si>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</si>
  <si>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</si>
  <si>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</si>
  <si>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</si>
  <si>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</si>
  <si>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</si>
  <si>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</si>
  <si>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</si>
  <si>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</si>
  <si>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</si>
  <si>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</si>
  <si>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</si>
  <si>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</si>
  <si>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</si>
  <si>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</si>
  <si>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</si>
  <si>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</si>
  <si>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</si>
  <si>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</si>
  <si>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</si>
  <si>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</si>
  <si>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</si>
  <si>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</si>
  <si>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</si>
  <si>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</si>
  <si>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</si>
  <si>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</si>
  <si>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</si>
  <si>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</si>
  <si>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</si>
  <si>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</si>
  <si>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</si>
  <si>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</si>
  <si>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</si>
  <si>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</si>
  <si>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</si>
  <si>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</si>
  <si>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</si>
  <si>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</si>
  <si>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</si>
  <si>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</si>
  <si>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</si>
  <si>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</si>
  <si>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</si>
  <si>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</si>
  <si>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</si>
  <si>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</si>
  <si>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</si>
  <si>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</si>
  <si>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</si>
  <si>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</si>
  <si>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</si>
  <si>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</si>
  <si>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</si>
  <si>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</si>
  <si>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</si>
  <si>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</si>
  <si>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</si>
  <si>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</si>
  <si>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</si>
  <si>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</si>
  <si>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</si>
  <si>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</si>
  <si>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</si>
  <si>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</si>
  <si>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</si>
  <si>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</si>
  <si>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</si>
  <si>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</si>
  <si>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</si>
  <si>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</si>
  <si>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</si>
  <si>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</si>
  <si>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</si>
  <si>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</si>
  <si>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</si>
  <si>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</si>
  <si>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</si>
  <si>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</si>
  <si>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</si>
  <si>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</si>
  <si>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</si>
  <si>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</si>
  <si>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</si>
  <si>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</si>
  <si>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</si>
  <si>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</si>
  <si>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</si>
  <si>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</si>
  <si>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</si>
  <si>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</si>
  <si>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</si>
  <si>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</si>
  <si>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</si>
  <si>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</si>
  <si>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</si>
  <si>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</si>
  <si>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</si>
  <si>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</si>
  <si>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</si>
  <si>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</si>
  <si>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</si>
  <si>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</si>
  <si>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</si>
  <si>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</si>
  <si>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</si>
  <si>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</si>
  <si>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</si>
  <si>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</si>
  <si>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</si>
  <si>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</si>
  <si>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</si>
  <si>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</si>
  <si>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</si>
  <si>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</si>
  <si>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</si>
  <si>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</si>
  <si>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</si>
  <si>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</si>
  <si>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</si>
  <si>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</si>
  <si>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</si>
  <si>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</si>
  <si>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</si>
  <si>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</si>
  <si>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</si>
  <si>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</si>
  <si>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</si>
  <si>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</si>
  <si>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</si>
  <si>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</si>
  <si>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</si>
  <si>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</si>
  <si>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</si>
  <si>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</si>
  <si>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</si>
  <si>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</si>
  <si>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</si>
  <si>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</si>
  <si>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</si>
  <si>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</si>
  <si>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</si>
  <si>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</si>
  <si>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</si>
  <si>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</si>
  <si>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</si>
  <si>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</si>
  <si>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</si>
  <si>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</si>
  <si>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</si>
  <si>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</si>
  <si>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</si>
  <si>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</si>
  <si>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</si>
  <si>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</si>
  <si>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</si>
  <si>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</si>
  <si>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</si>
  <si>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</si>
  <si>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</si>
  <si>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</si>
  <si>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</si>
  <si>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</si>
  <si>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</si>
  <si>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</si>
  <si>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</si>
  <si>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</si>
  <si>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</si>
  <si>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</si>
  <si>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</si>
  <si>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</si>
  <si>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</si>
  <si>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</si>
  <si>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</si>
  <si>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</si>
  <si>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</si>
  <si>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</si>
  <si>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</si>
  <si>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</si>
  <si>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</si>
  <si>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</si>
  <si>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</si>
  <si>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</si>
  <si>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</si>
  <si>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</si>
  <si>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</si>
  <si>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</si>
  <si>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</si>
  <si>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</si>
  <si>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</si>
  <si>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</si>
  <si>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</si>
  <si>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</si>
  <si>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</si>
  <si>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</si>
  <si>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</si>
  <si>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</si>
  <si>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</si>
  <si>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</si>
  <si>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</si>
  <si>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</si>
  <si>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</si>
  <si>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</si>
  <si>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</si>
  <si>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</si>
  <si>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</si>
  <si>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</si>
  <si>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</si>
  <si>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</si>
  <si>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</si>
  <si>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</si>
  <si>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</si>
  <si>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</si>
  <si>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</si>
  <si>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</si>
  <si>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</si>
  <si>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</si>
  <si>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</si>
  <si>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</si>
  <si>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</si>
  <si>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</si>
  <si>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</si>
  <si>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</si>
  <si>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</si>
  <si>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</si>
  <si>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</si>
  <si>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</si>
  <si>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</si>
  <si>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</si>
  <si>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</si>
  <si>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</si>
  <si>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</si>
  <si>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</si>
  <si>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</si>
  <si>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</si>
  <si>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</si>
  <si>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</si>
  <si>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</si>
  <si>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</si>
  <si>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</si>
  <si>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</si>
  <si>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</si>
  <si>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</si>
  <si>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</si>
  <si>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</si>
  <si>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</si>
  <si>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</si>
  <si>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</si>
  <si>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</si>
  <si>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</si>
  <si>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</si>
  <si>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</si>
  <si>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</si>
  <si>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</si>
  <si>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</si>
  <si>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</si>
  <si>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</si>
  <si>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</si>
  <si>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</si>
  <si>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</si>
  <si>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</si>
  <si>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</si>
  <si>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</si>
  <si>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</si>
  <si>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</si>
  <si>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</si>
  <si>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</si>
  <si>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</si>
  <si>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</si>
  <si>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</si>
  <si>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</si>
  <si>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</si>
  <si>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</si>
  <si>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</si>
  <si>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</si>
  <si>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</si>
  <si>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</si>
  <si>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</si>
  <si>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</si>
  <si>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</si>
  <si>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</si>
  <si>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</si>
  <si>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</si>
  <si>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</si>
  <si>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</si>
  <si>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</si>
  <si>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</si>
  <si>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</si>
  <si>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</si>
  <si>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</si>
  <si>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</si>
  <si>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</si>
  <si>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</si>
  <si>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</si>
  <si>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</si>
  <si>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</si>
  <si>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</si>
  <si>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</si>
  <si>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</si>
  <si>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</si>
  <si>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</si>
  <si>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</si>
  <si>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</si>
  <si>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</si>
  <si>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</si>
  <si>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</si>
  <si>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</si>
  <si>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</si>
  <si>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</si>
  <si>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</si>
  <si>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</si>
  <si>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</si>
  <si>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</si>
  <si>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</si>
  <si>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</si>
  <si>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</si>
  <si>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</si>
  <si>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</si>
  <si>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</si>
  <si>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</si>
  <si>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</si>
  <si>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</si>
  <si>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</si>
  <si>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</si>
  <si>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</si>
  <si>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</si>
  <si>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</si>
  <si>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</si>
  <si>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</si>
  <si>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</si>
  <si>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</si>
  <si>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</si>
  <si>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</si>
  <si>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</si>
  <si>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</si>
  <si>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</si>
  <si>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</si>
  <si>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</si>
  <si>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</si>
  <si>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</si>
  <si>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</si>
  <si>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</si>
  <si>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</si>
  <si>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</si>
  <si>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</si>
  <si>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</si>
  <si>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</si>
  <si>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</si>
  <si>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</si>
  <si>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</si>
  <si>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</si>
  <si>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</si>
  <si>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</si>
  <si>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</si>
  <si>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</si>
  <si>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</si>
  <si>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</si>
  <si>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</si>
  <si>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</si>
  <si>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</si>
  <si>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</si>
  <si>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</si>
  <si>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</si>
  <si>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</si>
  <si>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</si>
  <si>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</si>
  <si>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</si>
  <si>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</si>
  <si>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</si>
  <si>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</si>
  <si>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</si>
  <si>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</si>
  <si>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</si>
  <si>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</si>
  <si>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</si>
  <si>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</si>
  <si>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</si>
  <si>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</si>
  <si>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</si>
  <si>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</si>
  <si>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</si>
  <si>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</si>
  <si>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</si>
  <si>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</si>
  <si>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</si>
  <si>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</si>
  <si>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</si>
  <si>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</si>
  <si>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</si>
  <si>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</si>
  <si>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</si>
  <si>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</si>
  <si>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</si>
  <si>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</si>
  <si>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</si>
  <si>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</si>
  <si>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</si>
  <si>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</si>
  <si>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</si>
  <si>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</si>
  <si>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</si>
  <si>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</si>
  <si>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</si>
  <si>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</si>
  <si>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</si>
  <si>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</si>
  <si>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</si>
  <si>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</si>
  <si>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</si>
  <si>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</si>
  <si>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</si>
  <si>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</si>
  <si>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</si>
  <si>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</si>
  <si>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</si>
  <si>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</si>
  <si>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</si>
  <si>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</si>
  <si>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</si>
  <si>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</si>
  <si>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</si>
  <si>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</si>
  <si>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</si>
  <si>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</si>
  <si>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</si>
  <si>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</si>
  <si>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</si>
  <si>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</si>
  <si>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</si>
  <si>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</si>
  <si>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</si>
  <si>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</si>
  <si>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</si>
  <si>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</si>
  <si>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</si>
  <si>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</si>
  <si>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</si>
  <si>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</si>
  <si>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</si>
  <si>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</si>
  <si>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</si>
  <si>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</si>
  <si>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</si>
  <si>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</si>
  <si>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</si>
  <si>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</si>
  <si>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</si>
  <si>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</si>
  <si>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</si>
  <si>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</si>
  <si>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</si>
  <si>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</si>
  <si>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</si>
  <si>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</si>
  <si>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</si>
  <si>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</si>
  <si>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</si>
  <si>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</si>
  <si>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</si>
  <si>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</si>
  <si>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</si>
  <si>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</si>
  <si>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</si>
  <si>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</si>
  <si>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</si>
  <si>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</si>
  <si>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</si>
  <si>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</si>
  <si>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</si>
  <si>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</si>
  <si>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</si>
  <si>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</si>
  <si>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</si>
  <si>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</si>
  <si>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</si>
  <si>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</si>
  <si>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</si>
  <si>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</si>
  <si>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</si>
  <si>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</si>
  <si>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</si>
  <si>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</si>
  <si>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</si>
  <si>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</si>
  <si>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</si>
  <si>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</si>
  <si>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</si>
  <si>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</si>
  <si>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</si>
  <si>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</si>
  <si>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</si>
  <si>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</si>
  <si>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</si>
  <si>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</si>
  <si>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</si>
  <si>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</si>
  <si>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</si>
  <si>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</si>
  <si>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</si>
  <si>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</si>
  <si>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</si>
  <si>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</si>
  <si>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</si>
  <si>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</si>
  <si>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</si>
  <si>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</si>
  <si>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</si>
  <si>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</si>
  <si>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</si>
  <si>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</si>
  <si>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</si>
  <si>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</si>
  <si>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</si>
  <si>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</si>
  <si>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</si>
  <si>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</si>
  <si>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</si>
  <si>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</si>
  <si>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</si>
  <si>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</si>
  <si>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</si>
  <si>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</si>
  <si>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</si>
  <si>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</si>
  <si>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</si>
  <si>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</si>
  <si>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</si>
  <si>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</si>
  <si>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</si>
  <si>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</si>
  <si>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</si>
  <si>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</si>
  <si>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</si>
  <si>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</si>
  <si>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</si>
  <si>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</si>
  <si>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</si>
  <si>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</si>
  <si>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</si>
  <si>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</si>
  <si>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</si>
  <si>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</si>
  <si>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</si>
  <si>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</si>
  <si>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</si>
  <si>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</si>
  <si>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</si>
  <si>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</si>
  <si>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</si>
  <si>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</si>
  <si>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</si>
  <si>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</si>
  <si>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</si>
  <si>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</si>
  <si>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</si>
  <si>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</si>
  <si>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</si>
  <si>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</si>
  <si>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</si>
  <si>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</si>
  <si>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</si>
  <si>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</si>
  <si>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</si>
  <si>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</si>
  <si>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</si>
  <si>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</si>
  <si>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</si>
  <si>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</si>
  <si>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</si>
  <si>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</si>
  <si>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</si>
  <si>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</si>
  <si>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</si>
  <si>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</si>
  <si>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</si>
  <si>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</si>
  <si>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</si>
  <si>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</si>
  <si>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</si>
  <si>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</si>
  <si>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</si>
  <si>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</si>
  <si>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</si>
  <si>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</si>
  <si>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</si>
  <si>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</si>
  <si>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</si>
  <si>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</si>
  <si>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</si>
  <si>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</si>
  <si>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</si>
  <si>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</si>
  <si>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</si>
  <si>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</si>
  <si>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</si>
  <si>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</si>
  <si>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</si>
  <si>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</si>
  <si>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</si>
  <si>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</si>
  <si>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</si>
  <si>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</si>
  <si>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</si>
  <si>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</si>
  <si>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</si>
  <si>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</si>
  <si>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</si>
  <si>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</si>
  <si>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</si>
  <si>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</si>
  <si>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</si>
  <si>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</si>
  <si>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</si>
  <si>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</si>
  <si>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</si>
  <si>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</si>
  <si>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</si>
  <si>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</si>
  <si>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</si>
  <si>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</si>
  <si>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</si>
  <si>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</si>
  <si>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</si>
  <si>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</si>
  <si>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</si>
  <si>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</si>
  <si>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</si>
  <si>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</si>
  <si>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</si>
  <si>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</si>
  <si>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</si>
  <si>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</si>
  <si>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</si>
  <si>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</si>
  <si>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</si>
  <si>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</si>
  <si>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</si>
  <si>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</si>
  <si>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</si>
  <si>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</si>
  <si>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</si>
  <si>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</si>
  <si>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</si>
  <si>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</si>
  <si>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</si>
  <si>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</si>
  <si>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</si>
  <si>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</si>
  <si>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</si>
  <si>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</si>
  <si>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</si>
  <si>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</si>
  <si>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</si>
  <si>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</si>
  <si>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</si>
  <si>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</si>
  <si>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</si>
  <si>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</si>
  <si>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</si>
  <si>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</si>
  <si>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</si>
  <si>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</si>
  <si>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</si>
  <si>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</si>
  <si>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</si>
  <si>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</si>
  <si>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</si>
  <si>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</si>
  <si>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</si>
  <si>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</si>
  <si>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</si>
  <si>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</si>
  <si>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</si>
  <si>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</si>
  <si>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</si>
  <si>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</si>
  <si>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</si>
  <si>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</si>
  <si>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</si>
  <si>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</si>
  <si>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</si>
  <si>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</si>
  <si>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</si>
  <si>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</si>
  <si>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</si>
  <si>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</si>
  <si>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</si>
  <si>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</si>
  <si>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</si>
  <si>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</si>
  <si>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</si>
  <si>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</si>
  <si>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</si>
  <si>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</si>
  <si>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</si>
  <si>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</si>
  <si>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</si>
  <si>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</si>
  <si>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</si>
  <si>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</si>
  <si>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</si>
  <si>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</si>
  <si>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</si>
  <si>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</si>
  <si>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</si>
  <si>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</si>
  <si>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</si>
  <si>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</si>
  <si>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</si>
  <si>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</si>
  <si>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</si>
  <si>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</si>
  <si>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</si>
  <si>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</si>
  <si>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</si>
  <si>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</si>
  <si>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</si>
  <si>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</si>
  <si>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</si>
  <si>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</si>
  <si>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</si>
  <si>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</si>
  <si>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</si>
  <si>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</si>
  <si>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</si>
  <si>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</si>
  <si>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</si>
  <si>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</si>
  <si>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</si>
  <si>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</si>
  <si>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</si>
  <si>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</si>
  <si>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</si>
  <si>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</si>
  <si>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</si>
  <si>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</si>
  <si>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</si>
  <si>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</si>
  <si>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</si>
  <si>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</si>
  <si>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</si>
  <si>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</si>
  <si>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</si>
  <si>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</si>
  <si>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</si>
  <si>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</si>
  <si>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</si>
  <si>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</si>
  <si>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</si>
  <si>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</si>
  <si>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</si>
  <si>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</si>
  <si>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</si>
  <si>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</si>
  <si>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</si>
  <si>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</si>
  <si>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</si>
  <si>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</si>
  <si>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</si>
  <si>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</si>
  <si>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</si>
  <si>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</si>
  <si>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</si>
  <si>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</si>
  <si>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</si>
  <si>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</si>
  <si>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</si>
  <si>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</si>
  <si>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</si>
  <si>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</si>
  <si>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</si>
  <si>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</si>
  <si>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</si>
  <si>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</si>
  <si>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</si>
  <si>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</si>
  <si>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</si>
  <si>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</si>
  <si>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</si>
  <si>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</si>
  <si>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</si>
  <si>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</si>
  <si>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</si>
  <si>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</si>
  <si>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</si>
  <si>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</si>
  <si>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</si>
  <si>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</si>
  <si>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</si>
  <si>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</si>
  <si>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</si>
  <si>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</si>
  <si>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</si>
  <si>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</si>
  <si>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</si>
  <si>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</si>
  <si>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</si>
  <si>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</si>
  <si>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</si>
  <si>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</si>
  <si>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</si>
  <si>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</si>
  <si>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</si>
  <si>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</si>
  <si>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</si>
  <si>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</si>
  <si>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</si>
  <si>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</si>
  <si>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</si>
  <si>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</si>
  <si>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</si>
  <si>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</si>
  <si>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</si>
  <si>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</si>
  <si>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</si>
  <si>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</si>
  <si>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</si>
  <si>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</si>
  <si>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</si>
  <si>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</si>
  <si>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</si>
  <si>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</si>
  <si>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</si>
  <si>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</si>
  <si>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</si>
  <si>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</si>
  <si>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</si>
  <si>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</si>
  <si>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</si>
  <si>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</si>
  <si>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</si>
  <si>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</si>
  <si>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</si>
  <si>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</si>
  <si>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</si>
  <si>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</si>
  <si>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</si>
  <si>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</si>
  <si>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</si>
  <si>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</si>
  <si>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</si>
  <si>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</si>
  <si>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</si>
  <si>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</si>
  <si>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</si>
  <si>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</si>
  <si>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</si>
  <si>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</si>
  <si>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</si>
  <si>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</si>
  <si>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</si>
  <si>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</si>
  <si>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</si>
  <si>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</si>
  <si>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</si>
  <si>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</si>
  <si>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</si>
  <si>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</si>
  <si>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</si>
  <si>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</si>
  <si>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</si>
  <si>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</si>
  <si>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</si>
  <si>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</si>
  <si>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</si>
  <si>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</si>
  <si>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</si>
  <si>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</si>
  <si>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</si>
  <si>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</si>
  <si>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</si>
  <si>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</si>
  <si>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</si>
  <si>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</si>
  <si>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</si>
  <si>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</si>
  <si>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</si>
  <si>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</si>
  <si>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</si>
  <si>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</si>
  <si>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</si>
  <si>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</si>
  <si>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</si>
  <si>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</si>
  <si>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</si>
  <si>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</si>
  <si>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</si>
  <si>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</si>
  <si>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</si>
  <si>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</si>
  <si>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</si>
  <si>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</si>
  <si>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</si>
  <si>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</si>
  <si>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</si>
  <si>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</si>
  <si>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</si>
  <si>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</si>
  <si>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</si>
  <si>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</si>
  <si>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</si>
  <si>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</si>
  <si>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</si>
  <si>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</si>
  <si>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</si>
  <si>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</si>
  <si>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</si>
  <si>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</si>
  <si>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</si>
  <si>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</si>
  <si>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</si>
  <si>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</si>
  <si>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</si>
  <si>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</si>
  <si>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</si>
  <si>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</si>
  <si>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</si>
  <si>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</si>
  <si>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</si>
  <si>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</si>
  <si>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</si>
  <si>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</si>
  <si>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</si>
  <si>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</si>
  <si>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</si>
  <si>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</si>
  <si>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</si>
  <si>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</si>
  <si>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</si>
  <si>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</si>
  <si>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</si>
  <si>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</si>
  <si>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</si>
  <si>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</si>
  <si>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</si>
  <si>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</si>
  <si>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</si>
  <si>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</si>
  <si>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</si>
  <si>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</si>
  <si>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</si>
  <si>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</si>
  <si>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</si>
  <si>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</si>
  <si>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</si>
  <si>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</si>
  <si>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</si>
  <si>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</si>
  <si>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</si>
  <si>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</si>
  <si>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</si>
  <si>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</si>
  <si>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</si>
  <si>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</si>
  <si>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</si>
  <si>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</si>
  <si>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</si>
  <si>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</si>
  <si>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</si>
  <si>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</si>
  <si>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</si>
  <si>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</si>
  <si>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</si>
  <si>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</si>
  <si>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</si>
  <si>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</si>
  <si>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</si>
  <si>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</si>
  <si>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</si>
  <si>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</si>
  <si>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</si>
  <si>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</si>
  <si>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</si>
  <si>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</si>
  <si>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</si>
  <si>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</si>
  <si>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</si>
  <si>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</si>
  <si>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</si>
  <si>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</si>
  <si>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</si>
  <si>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</si>
  <si>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</si>
  <si>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</si>
  <si>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</si>
  <si>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</si>
  <si>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</si>
  <si>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</si>
  <si>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</si>
  <si>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</si>
  <si>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</si>
  <si>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</si>
  <si>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</si>
  <si>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</si>
  <si>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</si>
  <si>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</si>
  <si>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</si>
  <si>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</si>
  <si>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</si>
  <si>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</si>
  <si>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</si>
  <si>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</si>
  <si>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</si>
  <si>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</si>
  <si>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</si>
  <si>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</si>
  <si>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</si>
  <si>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</si>
  <si>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</si>
  <si>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</si>
  <si>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</si>
  <si>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</si>
  <si>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</si>
  <si>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</si>
  <si>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</si>
  <si>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</si>
  <si>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</si>
  <si>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</si>
  <si>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</si>
  <si>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</si>
  <si>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</si>
  <si>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</si>
  <si>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</si>
  <si>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</si>
  <si>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</si>
  <si>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</si>
  <si>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</si>
  <si>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</si>
  <si>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</si>
  <si>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</si>
  <si>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</si>
  <si>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</si>
  <si>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</si>
  <si>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</si>
  <si>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</si>
  <si>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</si>
  <si>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</si>
  <si>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</si>
  <si>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</si>
  <si>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</si>
  <si>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</si>
  <si>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</si>
  <si>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</si>
  <si>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</si>
  <si>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</si>
  <si>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</si>
  <si>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</si>
  <si>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</si>
  <si>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</si>
  <si>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</si>
  <si>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</si>
  <si>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</si>
  <si>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</si>
  <si>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</si>
  <si>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</si>
  <si>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</si>
  <si>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</si>
  <si>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</si>
  <si>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</si>
  <si>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</si>
  <si>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</si>
  <si>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</si>
  <si>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</si>
  <si>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</si>
  <si>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</si>
  <si>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</si>
  <si>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</si>
  <si>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</si>
  <si>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</si>
  <si>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</si>
  <si>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</si>
  <si>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</si>
  <si>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</si>
  <si>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</si>
  <si>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</si>
  <si>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</si>
  <si>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</si>
  <si>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</si>
  <si>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</si>
  <si>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</si>
  <si>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</si>
  <si>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</si>
  <si>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</si>
  <si>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</si>
  <si>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</si>
  <si>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</si>
  <si>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</si>
  <si>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</si>
  <si>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</si>
  <si>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</si>
  <si>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</si>
  <si>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</si>
  <si>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</si>
  <si>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</si>
  <si>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</si>
  <si>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</si>
  <si>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</si>
  <si>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</si>
  <si>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</si>
  <si>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</si>
  <si>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</si>
  <si>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</si>
  <si>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</si>
  <si>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</si>
  <si>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</si>
  <si>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</si>
  <si>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</si>
  <si>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</si>
  <si>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</si>
  <si>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</si>
  <si>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</si>
  <si>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</si>
  <si>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</si>
  <si>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</si>
  <si>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</si>
  <si>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</si>
  <si>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</si>
  <si>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</si>
  <si>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</si>
  <si>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</si>
  <si>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</si>
  <si>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</si>
  <si>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</si>
  <si>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</si>
  <si>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</si>
  <si>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</si>
  <si>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</si>
  <si>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</si>
  <si>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</si>
  <si>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</si>
  <si>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</si>
  <si>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</si>
  <si>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</si>
  <si>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</si>
  <si>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</si>
  <si>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</si>
  <si>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</si>
  <si>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</si>
  <si>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</si>
  <si>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</si>
  <si>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</si>
  <si>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</si>
  <si>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</si>
  <si>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</si>
  <si>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</si>
  <si>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</si>
  <si>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</si>
  <si>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</si>
  <si>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</si>
  <si>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</si>
  <si>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</si>
  <si>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</si>
  <si>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</si>
  <si>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</si>
  <si>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</si>
  <si>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</si>
  <si>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</si>
  <si>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</si>
  <si>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</si>
  <si>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</si>
  <si>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</si>
  <si>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</si>
  <si>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</si>
  <si>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</si>
  <si>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</si>
  <si>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</si>
  <si>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</si>
  <si>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</si>
  <si>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</si>
  <si>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</si>
  <si>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</si>
  <si>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</si>
  <si>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</si>
  <si>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</si>
  <si>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</si>
  <si>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</si>
  <si>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</si>
  <si>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</si>
  <si>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</si>
  <si>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</si>
  <si>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</si>
  <si>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</si>
  <si>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</si>
  <si>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</si>
  <si>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</si>
  <si>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</si>
  <si>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</si>
  <si>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</si>
  <si>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</si>
  <si>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</si>
  <si>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</si>
  <si>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</si>
  <si>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</si>
  <si>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</si>
  <si>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</si>
  <si>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</si>
  <si>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</si>
  <si>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</si>
  <si>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</si>
  <si>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</si>
  <si>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</si>
  <si>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</si>
  <si>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</si>
  <si>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</si>
  <si>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</si>
  <si>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</si>
  <si>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</si>
  <si>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</si>
  <si>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</si>
  <si>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</si>
  <si>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</si>
  <si>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</si>
  <si>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</si>
  <si>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</si>
  <si>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</si>
  <si>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</si>
  <si>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</si>
  <si>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</si>
  <si>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</si>
  <si>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</si>
  <si>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</si>
  <si>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</si>
  <si>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</si>
  <si>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</si>
  <si>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</si>
  <si>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</si>
  <si>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</si>
  <si>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</si>
  <si>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</si>
  <si>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</si>
  <si>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</si>
  <si>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</si>
  <si>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</si>
  <si>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</si>
  <si>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</si>
  <si>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</si>
  <si>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</si>
  <si>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</si>
  <si>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</si>
  <si>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</si>
  <si>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</si>
  <si>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</si>
  <si>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</si>
  <si>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</si>
  <si>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</si>
  <si>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</si>
  <si>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</si>
  <si>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</si>
  <si>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</si>
  <si>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</si>
  <si>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</si>
  <si>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</si>
  <si>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</si>
  <si>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</si>
  <si>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</si>
  <si>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</si>
  <si>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</si>
  <si>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</si>
  <si>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</si>
  <si>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</si>
  <si>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</si>
  <si>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</si>
  <si>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</si>
  <si>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</si>
  <si>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</si>
  <si>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</si>
  <si>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</si>
  <si>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</si>
  <si>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</si>
  <si>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</si>
  <si>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</si>
  <si>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</si>
  <si>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</si>
  <si>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</si>
  <si>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</si>
  <si>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</si>
  <si>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</si>
  <si>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</si>
  <si>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</si>
  <si>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</si>
  <si>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</si>
  <si>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</si>
  <si>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</si>
  <si>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</si>
  <si>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</si>
  <si>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</si>
  <si>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</si>
  <si>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</si>
  <si>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</si>
  <si>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</si>
  <si>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</si>
  <si>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</si>
  <si>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</si>
  <si>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</si>
  <si>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</si>
  <si>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</si>
  <si>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</si>
  <si>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</si>
  <si>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</si>
  <si>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</si>
  <si>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</si>
  <si>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</si>
  <si>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</si>
  <si>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</si>
  <si>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</si>
  <si>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</si>
  <si>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</si>
  <si>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</si>
  <si>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</si>
  <si>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</si>
  <si>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</si>
  <si>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</si>
  <si>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</si>
  <si>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</si>
  <si>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</si>
  <si>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</si>
  <si>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</si>
  <si>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</si>
  <si>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</si>
  <si>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</si>
  <si>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</si>
  <si>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</si>
  <si>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</si>
  <si>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</si>
  <si>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</si>
  <si>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</si>
  <si>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</si>
  <si>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</si>
  <si>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</si>
  <si>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</si>
  <si>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</si>
  <si>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</si>
  <si>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</si>
  <si>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</si>
  <si>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</si>
  <si>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</si>
  <si>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</si>
  <si>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</si>
  <si>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</si>
  <si>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</si>
  <si>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</si>
  <si>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</si>
  <si>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</si>
  <si>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</si>
  <si>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</si>
  <si>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</si>
  <si>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</si>
  <si>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</si>
  <si>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</si>
  <si>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</si>
  <si>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</si>
  <si>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</si>
  <si>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</si>
  <si>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</si>
  <si>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</si>
  <si>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</si>
  <si>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</si>
  <si>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</si>
  <si>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</si>
  <si>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</si>
  <si>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</si>
  <si>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</si>
  <si>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</si>
  <si>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</si>
  <si>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</si>
  <si>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</si>
  <si>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</si>
  <si>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</si>
  <si>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</si>
  <si>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</si>
  <si>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</si>
  <si>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</si>
  <si>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</si>
  <si>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</si>
  <si>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</si>
  <si>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</si>
  <si>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</si>
  <si>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</si>
  <si>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</si>
  <si>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</si>
  <si>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</si>
  <si>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</si>
  <si>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</si>
  <si>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</si>
  <si>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</si>
  <si>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</si>
  <si>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</si>
  <si>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</si>
  <si>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</si>
  <si>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</si>
  <si>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</si>
  <si>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</si>
  <si>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</si>
  <si>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</si>
  <si>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</si>
  <si>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</si>
  <si>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</si>
  <si>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</si>
  <si>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</si>
  <si>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</si>
  <si>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</si>
  <si>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</si>
  <si>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</si>
  <si>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</si>
  <si>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</si>
  <si>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</si>
  <si>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</si>
  <si>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</si>
  <si>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</si>
  <si>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</si>
  <si>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</si>
  <si>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</si>
  <si>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</si>
  <si>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</si>
  <si>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</si>
  <si>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</si>
  <si>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</si>
  <si>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</si>
  <si>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</si>
  <si>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</si>
  <si>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</si>
  <si>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</si>
  <si>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</si>
  <si>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</si>
  <si>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</si>
  <si>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</si>
  <si>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</si>
  <si>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</si>
  <si>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</si>
  <si>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</si>
  <si>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</si>
  <si>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</si>
  <si>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</si>
  <si>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</si>
  <si>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</si>
  <si>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</si>
  <si>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</si>
  <si>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</si>
  <si>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</si>
  <si>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</si>
  <si>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</si>
  <si>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</si>
  <si>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</si>
  <si>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</si>
  <si>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</si>
  <si>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</si>
  <si>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</si>
  <si>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</si>
  <si>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</si>
  <si>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</si>
  <si>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</si>
  <si>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</si>
  <si>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</si>
  <si>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</si>
  <si>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</si>
  <si>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</si>
  <si>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</si>
  <si>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</si>
  <si>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</si>
  <si>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</si>
  <si>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</si>
  <si>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</si>
  <si>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</si>
  <si>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</si>
  <si>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</si>
  <si>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</si>
  <si>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</si>
  <si>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</si>
  <si>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</si>
  <si>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</si>
  <si>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</si>
  <si>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</si>
  <si>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</si>
  <si>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</si>
  <si>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</si>
  <si>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</si>
  <si>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</si>
  <si>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</si>
  <si>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</si>
  <si>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</si>
  <si>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</si>
  <si>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</si>
  <si>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</si>
  <si>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</si>
  <si>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</si>
  <si>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</si>
  <si>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</si>
  <si>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</si>
  <si>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</si>
  <si>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</si>
  <si>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</si>
  <si>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</si>
  <si>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</si>
  <si>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</si>
  <si>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</si>
  <si>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</si>
  <si>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</si>
  <si>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</si>
  <si>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</si>
  <si>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</si>
  <si>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</si>
  <si>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</si>
  <si>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</si>
  <si>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</si>
  <si>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</si>
  <si>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</si>
  <si>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</si>
  <si>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</si>
  <si>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</si>
  <si>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</si>
  <si>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</si>
  <si>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</si>
  <si>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</si>
  <si>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</si>
  <si>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</si>
  <si>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</si>
  <si>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</si>
  <si>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</si>
  <si>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</si>
  <si>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</si>
  <si>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</si>
  <si>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</si>
  <si>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</si>
  <si>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</si>
  <si>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</si>
  <si>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</si>
  <si>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</si>
  <si>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</si>
  <si>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</si>
  <si>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</si>
  <si>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</si>
  <si>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</si>
  <si>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</si>
  <si>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</si>
  <si>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</si>
  <si>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</si>
  <si>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</si>
  <si>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</si>
  <si>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</si>
  <si>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</si>
  <si>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</si>
  <si>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</si>
  <si>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</si>
  <si>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</si>
  <si>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</si>
  <si>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</si>
  <si>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</si>
  <si>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</si>
  <si>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</si>
  <si>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</si>
  <si>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</si>
  <si>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</si>
  <si>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</si>
  <si>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</si>
  <si>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</si>
  <si>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</si>
  <si>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</si>
  <si>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</si>
  <si>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</si>
  <si>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</si>
  <si>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</si>
  <si>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</si>
  <si>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</si>
  <si>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</si>
  <si>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</si>
  <si>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</si>
  <si>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</si>
  <si>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</si>
  <si>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</si>
  <si>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</si>
  <si>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</si>
  <si>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</si>
  <si>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</si>
  <si>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</si>
  <si>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</si>
  <si>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</si>
  <si>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</si>
  <si>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</si>
  <si>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</si>
  <si>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</si>
  <si>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</si>
  <si>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</si>
  <si>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</si>
  <si>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</si>
  <si>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</si>
  <si>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</si>
  <si>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</si>
  <si>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</si>
  <si>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</si>
  <si>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</si>
  <si>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</si>
  <si>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</si>
  <si>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</si>
  <si>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</si>
  <si>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</si>
  <si>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</si>
  <si>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</si>
  <si>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</si>
  <si>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</si>
  <si>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</si>
  <si>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</si>
  <si>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</si>
  <si>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</si>
  <si>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</si>
  <si>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</si>
  <si>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</si>
  <si>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</si>
  <si>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</si>
  <si>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</si>
  <si>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</si>
  <si>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</si>
  <si>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</si>
  <si>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</si>
  <si>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</si>
  <si>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</si>
  <si>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</si>
  <si>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</si>
  <si>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</si>
  <si>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</si>
  <si>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</si>
  <si>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</si>
  <si>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</si>
  <si>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</si>
  <si>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</si>
  <si>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</si>
  <si>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</si>
  <si>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</si>
  <si>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</si>
  <si>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</si>
  <si>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</si>
  <si>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</si>
  <si>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</si>
  <si>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</si>
  <si>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</si>
  <si>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</si>
  <si>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</si>
  <si>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</si>
  <si>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</si>
  <si>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</si>
  <si>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</si>
  <si>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</si>
  <si>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</si>
  <si>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</si>
  <si>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</si>
  <si>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</si>
  <si>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</si>
  <si>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</si>
  <si>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</si>
  <si>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</si>
  <si>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</si>
  <si>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</si>
  <si>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</si>
  <si>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</si>
  <si>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</si>
  <si>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</si>
  <si>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</si>
  <si>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</si>
  <si>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</si>
  <si>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</si>
  <si>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</si>
  <si>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</si>
  <si>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</si>
  <si>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</si>
  <si>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</si>
  <si>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</si>
  <si>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</si>
  <si>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</si>
  <si>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</si>
  <si>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</si>
  <si>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</si>
  <si>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</si>
  <si>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</si>
  <si>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</si>
  <si>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</si>
  <si>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</si>
  <si>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</si>
  <si>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</si>
  <si>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</si>
  <si>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</si>
  <si>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</si>
  <si>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</si>
  <si>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</si>
  <si>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</si>
  <si>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</si>
  <si>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</si>
  <si>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</si>
  <si>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</si>
  <si>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</si>
  <si>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</si>
  <si>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</si>
  <si>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</si>
  <si>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</si>
  <si>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</si>
  <si>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</si>
  <si>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</si>
  <si>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</si>
  <si>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</si>
  <si>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</si>
  <si>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</si>
  <si>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</si>
  <si>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</si>
  <si>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</si>
  <si>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</si>
  <si>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</si>
  <si>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</si>
  <si>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</si>
  <si>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</si>
  <si>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</si>
  <si>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</si>
  <si>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</si>
  <si>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</si>
  <si>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</si>
  <si>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</si>
  <si>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</si>
  <si>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</si>
  <si>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</si>
  <si>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</si>
  <si>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</si>
  <si>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</si>
  <si>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</si>
  <si>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</si>
  <si>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</si>
  <si>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</si>
  <si>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</si>
  <si>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</si>
  <si>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</si>
  <si>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</si>
  <si>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</si>
  <si>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</si>
  <si>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</si>
  <si>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</si>
  <si>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</si>
  <si>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</si>
  <si>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</si>
  <si>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</si>
  <si>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</si>
  <si>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</si>
  <si>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</si>
  <si>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</si>
  <si>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</si>
  <si>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</si>
  <si>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</si>
  <si>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</si>
  <si>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</si>
  <si>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</si>
  <si>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</si>
  <si>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</si>
  <si>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</si>
  <si>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</si>
  <si>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</si>
  <si>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</si>
  <si>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</si>
  <si>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</si>
  <si>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</si>
  <si>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</si>
  <si>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</si>
  <si>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</si>
  <si>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</si>
  <si>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</si>
  <si>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</si>
  <si>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</si>
  <si>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</si>
  <si>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</si>
  <si>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</si>
  <si>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</si>
  <si>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</si>
  <si>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</si>
  <si>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</si>
  <si>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</si>
  <si>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</si>
  <si>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</si>
  <si>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</si>
  <si>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</si>
  <si>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</si>
  <si>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</si>
  <si>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</si>
  <si>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</si>
  <si>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</si>
  <si>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</si>
  <si>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</si>
  <si>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</si>
  <si>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</si>
  <si>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</si>
  <si>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</si>
  <si>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</si>
  <si>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</si>
  <si>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</si>
  <si>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</si>
  <si>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</si>
  <si>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</si>
  <si>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</si>
  <si>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</si>
  <si>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</si>
  <si>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</si>
  <si>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</si>
  <si>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</si>
  <si>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</si>
  <si>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</si>
  <si>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</si>
  <si>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</si>
  <si>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</si>
  <si>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</si>
  <si>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</si>
  <si>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</si>
  <si>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</si>
  <si>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</si>
  <si>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</si>
  <si>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</si>
  <si>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</si>
  <si>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</si>
  <si>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</si>
  <si>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</si>
  <si>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</si>
  <si>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</si>
  <si>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</si>
  <si>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</si>
  <si>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</si>
  <si>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</si>
  <si>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</si>
  <si>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</si>
  <si>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</si>
  <si>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</si>
  <si>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</si>
  <si>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</si>
  <si>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</si>
  <si>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</si>
  <si>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</si>
  <si>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</si>
  <si>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</si>
  <si>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</si>
  <si>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</si>
  <si>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</si>
  <si>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</si>
  <si>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</si>
  <si>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</si>
  <si>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</si>
  <si>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</si>
  <si>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</si>
  <si>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</si>
  <si>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</si>
  <si>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</si>
  <si>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</si>
  <si>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</si>
  <si>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</si>
  <si>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</si>
  <si>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</si>
  <si>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</si>
  <si>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</si>
  <si>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</si>
  <si>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</si>
  <si>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</si>
  <si>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</si>
  <si>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</si>
  <si>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</si>
  <si>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</si>
  <si>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</si>
  <si>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</si>
  <si>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</si>
  <si>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</si>
  <si>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</si>
  <si>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</si>
  <si>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</si>
  <si>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</si>
  <si>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</si>
  <si>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</si>
  <si>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</si>
  <si>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</si>
  <si>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</si>
  <si>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</si>
  <si>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</si>
  <si>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</si>
  <si>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</si>
  <si>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</si>
  <si>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</si>
  <si>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</si>
  <si>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</si>
  <si>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</si>
  <si>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</si>
  <si>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</si>
  <si>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</si>
  <si>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</si>
  <si>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</si>
  <si>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</si>
  <si>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</si>
  <si>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</si>
  <si>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</si>
  <si>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</si>
  <si>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</si>
  <si>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</si>
  <si>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</si>
  <si>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</si>
  <si>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</si>
  <si>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</si>
  <si>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</si>
  <si>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</si>
  <si>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</si>
  <si>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</si>
  <si>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</si>
  <si>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</si>
  <si>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</si>
  <si>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</si>
  <si>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</si>
  <si>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</si>
  <si>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</si>
  <si>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</si>
  <si>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</si>
  <si>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</si>
  <si>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</si>
  <si>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</si>
  <si>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</si>
  <si>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</si>
  <si>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</si>
  <si>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</si>
  <si>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</si>
  <si>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</si>
  <si>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</si>
  <si>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</si>
  <si>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</si>
  <si>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</si>
  <si>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</si>
  <si>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</si>
  <si>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</si>
  <si>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</si>
  <si>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</si>
  <si>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</si>
  <si>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</si>
  <si>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</si>
  <si>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</si>
  <si>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</si>
  <si>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</si>
  <si>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</si>
  <si>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</si>
  <si>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</si>
  <si>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</si>
  <si>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</si>
  <si>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</si>
  <si>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</si>
  <si>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</si>
  <si>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</si>
  <si>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</si>
  <si>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</si>
  <si>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</si>
  <si>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</si>
  <si>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</si>
  <si>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</si>
  <si>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</si>
  <si>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</si>
  <si>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</si>
  <si>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</si>
  <si>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</si>
  <si>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</si>
  <si>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</si>
  <si>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</si>
  <si>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</si>
  <si>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</si>
  <si>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</si>
  <si>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</si>
  <si>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</si>
  <si>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</si>
  <si>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</si>
  <si>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</si>
  <si>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</si>
  <si>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</si>
  <si>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</si>
  <si>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</si>
  <si>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</si>
  <si>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</si>
  <si>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</si>
  <si>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</si>
  <si>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</si>
  <si>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</si>
  <si>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</si>
  <si>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</si>
  <si>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</si>
  <si>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</si>
  <si>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</si>
  <si>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</si>
  <si>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</si>
  <si>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</si>
  <si>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</si>
  <si>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</si>
  <si>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</si>
  <si>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</si>
  <si>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</si>
  <si>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</si>
  <si>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</si>
  <si>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</si>
  <si>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</si>
  <si>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</si>
  <si>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</si>
  <si>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</si>
  <si>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</si>
  <si>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</si>
  <si>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</si>
  <si>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</si>
  <si>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</si>
  <si>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</si>
  <si>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</si>
  <si>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</si>
  <si>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</si>
  <si>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</si>
  <si>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</si>
  <si>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</si>
  <si>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</si>
  <si>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</si>
  <si>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</si>
  <si>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</si>
  <si>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</si>
  <si>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</si>
  <si>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</si>
  <si>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</si>
  <si>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</si>
  <si>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</si>
  <si>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</si>
  <si>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</si>
  <si>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</si>
  <si>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</si>
  <si>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</si>
  <si>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</si>
  <si>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</si>
  <si>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</si>
  <si>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</si>
  <si>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</si>
  <si>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</si>
  <si>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</si>
  <si>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</si>
  <si>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</si>
  <si>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</si>
  <si>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</si>
  <si>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</si>
  <si>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</si>
  <si>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</si>
  <si>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</si>
  <si>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</si>
  <si>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</si>
  <si>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</si>
  <si>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</si>
  <si>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</si>
  <si>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</si>
  <si>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</si>
  <si>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</si>
  <si>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</si>
  <si>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</si>
  <si>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</si>
  <si>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</si>
  <si>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</si>
  <si>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</si>
  <si>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</si>
  <si>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</si>
  <si>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</si>
  <si>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</si>
  <si>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</si>
  <si>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</si>
  <si>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</si>
  <si>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</si>
  <si>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</si>
  <si>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</si>
  <si>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</si>
  <si>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</si>
  <si>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</si>
  <si>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</si>
  <si>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</si>
  <si>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</si>
  <si>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</si>
  <si>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</si>
  <si>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</si>
  <si>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</si>
  <si>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</si>
  <si>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</si>
  <si>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</si>
  <si>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</si>
  <si>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</si>
  <si>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</si>
  <si>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</si>
  <si>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</si>
  <si>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</si>
  <si>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</si>
  <si>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</si>
  <si>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</si>
  <si>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</si>
  <si>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</si>
  <si>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</si>
  <si>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</si>
  <si>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</si>
  <si>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</si>
  <si>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</si>
  <si>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</si>
  <si>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</si>
  <si>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</si>
  <si>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</si>
  <si>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</si>
  <si>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</si>
  <si>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</si>
  <si>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</si>
  <si>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</si>
  <si>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</si>
  <si>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</si>
  <si>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</si>
  <si>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</si>
  <si>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</si>
  <si>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</si>
  <si>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</si>
  <si>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</si>
  <si>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</si>
  <si>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</si>
  <si>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</si>
  <si>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</si>
  <si>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</si>
  <si>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</si>
  <si>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</si>
  <si>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</si>
  <si>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</si>
  <si>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</si>
  <si>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</si>
  <si>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</si>
  <si>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</si>
  <si>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</si>
  <si>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</si>
  <si>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</si>
  <si>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</si>
  <si>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</si>
  <si>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</si>
  <si>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</si>
  <si>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</si>
  <si>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</si>
  <si>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</si>
  <si>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</si>
  <si>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</si>
  <si>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</si>
  <si>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</si>
  <si>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</si>
  <si>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</si>
  <si>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</si>
  <si>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</si>
  <si>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</si>
  <si>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</si>
  <si>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</si>
  <si>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</si>
  <si>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</si>
  <si>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</si>
  <si>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</si>
  <si>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</si>
  <si>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</si>
  <si>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</si>
  <si>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</si>
  <si>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</si>
  <si>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</si>
  <si>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</si>
  <si>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</si>
  <si>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</si>
  <si>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</si>
  <si>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</si>
  <si>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</si>
  <si>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</si>
  <si>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</si>
  <si>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</si>
  <si>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</si>
  <si>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</si>
  <si>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</si>
  <si>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</si>
  <si>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</si>
  <si>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</si>
  <si>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</si>
  <si>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</si>
  <si>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</si>
  <si>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</si>
  <si>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</si>
  <si>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</si>
  <si>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</si>
  <si>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</si>
  <si>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</si>
  <si>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</si>
  <si>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</si>
  <si>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</si>
  <si>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</si>
  <si>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</si>
  <si>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</si>
  <si>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</si>
  <si>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</si>
  <si>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</si>
  <si>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</si>
  <si>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</si>
  <si>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</si>
  <si>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</si>
  <si>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</si>
  <si>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</si>
  <si>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</si>
  <si>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</si>
  <si>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</si>
  <si>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</si>
  <si>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</si>
  <si>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</si>
  <si>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</si>
  <si>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</si>
  <si>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</si>
  <si>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</si>
  <si>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</si>
  <si>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</si>
  <si>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</si>
  <si>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</si>
  <si>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</si>
  <si>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</si>
  <si>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</si>
  <si>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</si>
  <si>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</si>
  <si>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</si>
  <si>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</si>
  <si>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</si>
  <si>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</si>
  <si>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</si>
  <si>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</si>
  <si>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</si>
  <si>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</si>
  <si>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</si>
  <si>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</si>
  <si>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</si>
  <si>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</si>
  <si>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</si>
  <si>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</si>
  <si>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</si>
  <si>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</si>
  <si>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</si>
  <si>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</si>
  <si>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</si>
  <si>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</si>
  <si>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</si>
  <si>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</si>
  <si>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</si>
  <si>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</si>
  <si>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</si>
  <si>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</si>
  <si>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</si>
  <si>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</si>
  <si>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</si>
  <si>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</si>
  <si>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</si>
  <si>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</si>
  <si>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</si>
  <si>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</si>
  <si>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</si>
  <si>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</si>
  <si>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</si>
  <si>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</si>
  <si>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</si>
  <si>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</si>
  <si>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</si>
  <si>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</si>
  <si>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</si>
  <si>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</si>
  <si>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</si>
  <si>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</si>
  <si>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</si>
  <si>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</si>
  <si>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</si>
  <si>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</si>
  <si>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</si>
  <si>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</si>
  <si>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</si>
  <si>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</si>
  <si>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</si>
  <si>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</si>
  <si>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</si>
  <si>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</si>
  <si>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</si>
  <si>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</si>
  <si>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</si>
  <si>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</si>
  <si>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</si>
  <si>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</si>
  <si>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</si>
  <si>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</si>
  <si>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</si>
  <si>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</si>
  <si>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</si>
  <si>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</si>
  <si>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</si>
  <si>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</si>
  <si>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</si>
  <si>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</si>
  <si>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</si>
  <si>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</si>
  <si>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</si>
  <si>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</si>
  <si>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</si>
  <si>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</si>
  <si>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</si>
  <si>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</si>
  <si>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</si>
  <si>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</si>
  <si>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</si>
  <si>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</si>
  <si>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</si>
  <si>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</si>
  <si>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</si>
  <si>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</si>
  <si>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</si>
  <si>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</si>
  <si>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</si>
  <si>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</si>
  <si>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</si>
  <si>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</si>
  <si>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</si>
  <si>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</si>
  <si>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</si>
  <si>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</si>
  <si>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</si>
  <si>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</si>
  <si>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</si>
  <si>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</si>
  <si>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</si>
  <si>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</si>
  <si>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</si>
  <si>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</si>
  <si>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</si>
  <si>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</si>
  <si>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</si>
  <si>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</si>
  <si>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</si>
  <si>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</si>
  <si>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</si>
  <si>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</si>
  <si>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</si>
  <si>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</si>
  <si>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</si>
  <si>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</si>
  <si>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</si>
  <si>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</si>
  <si>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</si>
  <si>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</si>
  <si>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</si>
  <si>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</si>
  <si>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</si>
  <si>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</si>
  <si>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</si>
  <si>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</si>
  <si>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</si>
  <si>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</si>
  <si>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</si>
  <si>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</si>
  <si>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</si>
  <si>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</si>
  <si>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</si>
  <si>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</si>
  <si>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</si>
  <si>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</si>
  <si>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</si>
  <si>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</si>
  <si>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</si>
  <si>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</si>
  <si>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</si>
  <si>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</si>
  <si>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</si>
  <si>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</si>
  <si>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</si>
  <si>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</si>
  <si>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</si>
  <si>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</si>
  <si>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</si>
  <si>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</si>
  <si>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</si>
  <si>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</si>
  <si>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</si>
  <si>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</si>
  <si>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</si>
  <si>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</si>
  <si>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</si>
  <si>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</si>
  <si>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</si>
  <si>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</si>
  <si>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</si>
  <si>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</si>
  <si>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</si>
  <si>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</si>
  <si>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</si>
  <si>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</si>
  <si>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</si>
  <si>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</si>
  <si>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</si>
  <si>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</si>
  <si>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</si>
  <si>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</si>
  <si>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</si>
  <si>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</si>
  <si>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</si>
  <si>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</si>
  <si>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</si>
  <si>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</si>
  <si>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</si>
  <si>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</si>
  <si>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</si>
  <si>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</si>
  <si>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</si>
  <si>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</si>
  <si>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</si>
  <si>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</si>
  <si>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</si>
  <si>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</si>
  <si>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</si>
  <si>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</si>
  <si>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</si>
  <si>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</si>
  <si>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</si>
  <si>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</si>
  <si>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</si>
  <si>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</si>
  <si>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</si>
  <si>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</si>
  <si>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</si>
  <si>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</si>
  <si>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</si>
  <si>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</si>
  <si>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</si>
  <si>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</si>
  <si>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</si>
  <si>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</si>
  <si>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</si>
  <si>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</si>
  <si>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</si>
  <si>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</si>
  <si>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</si>
  <si>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</si>
  <si>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</si>
  <si>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</si>
  <si>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</si>
  <si>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</si>
  <si>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</si>
  <si>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</si>
  <si>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</si>
  <si>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</si>
  <si>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</si>
  <si>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</si>
  <si>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</si>
  <si>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</si>
  <si>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</si>
  <si>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</si>
  <si>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</si>
  <si>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</si>
  <si>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</si>
  <si>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</si>
  <si>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</si>
  <si>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</si>
  <si>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</si>
  <si>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</si>
  <si>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</si>
  <si>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</si>
  <si>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</si>
  <si>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</si>
  <si>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</si>
  <si>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</si>
  <si>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</si>
  <si>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</si>
  <si>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</si>
  <si>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</si>
  <si>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</si>
  <si>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</si>
  <si>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</si>
  <si>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</si>
  <si>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</si>
  <si>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</si>
  <si>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</si>
  <si>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</si>
  <si>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</si>
  <si>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</si>
  <si>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</si>
  <si>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</si>
  <si>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</si>
  <si>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</si>
  <si>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</si>
  <si>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</si>
  <si>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</si>
  <si>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</si>
  <si>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</si>
  <si>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</si>
  <si>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</si>
  <si>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</si>
  <si>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</si>
  <si>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</si>
  <si>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</si>
  <si>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</si>
  <si>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</si>
  <si>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</si>
  <si>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</si>
  <si>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</si>
  <si>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</si>
  <si>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</si>
  <si>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</si>
  <si>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</si>
  <si>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</si>
  <si>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</si>
  <si>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</si>
  <si>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</si>
  <si>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</si>
  <si>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</si>
  <si>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</si>
  <si>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</si>
  <si>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</si>
  <si>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</si>
  <si>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</si>
  <si>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</si>
  <si>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</si>
  <si>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</si>
  <si>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</si>
  <si>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</si>
  <si>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</si>
  <si>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</si>
  <si>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</si>
  <si>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</si>
  <si>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</si>
  <si>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</si>
  <si>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</si>
  <si>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</si>
  <si>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</si>
  <si>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</si>
  <si>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</si>
  <si>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</si>
  <si>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</si>
  <si>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</si>
  <si>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</si>
  <si>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</si>
  <si>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</si>
  <si>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</si>
  <si>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</si>
  <si>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</si>
  <si>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</si>
  <si>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</si>
  <si>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</si>
  <si>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</si>
  <si>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</si>
  <si>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</si>
  <si>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</si>
  <si>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</si>
  <si>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</si>
  <si>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</si>
  <si>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</si>
  <si>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</si>
  <si>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</si>
  <si>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</si>
  <si>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</si>
  <si>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</si>
  <si>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</si>
  <si>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</si>
  <si>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</si>
  <si>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</si>
  <si>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</si>
  <si>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</si>
  <si>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</si>
  <si>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</si>
  <si>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</si>
  <si>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</si>
  <si>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</si>
  <si>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</si>
  <si>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</si>
  <si>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</si>
  <si>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</si>
  <si>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</si>
  <si>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</si>
  <si>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</si>
  <si>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</si>
  <si>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</si>
  <si>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</si>
  <si>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</si>
  <si>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</si>
  <si>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</si>
  <si>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</si>
  <si>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</si>
  <si>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</si>
  <si>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</si>
  <si>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</si>
  <si>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</si>
  <si>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</si>
  <si>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</si>
  <si>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</si>
  <si>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</si>
  <si>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</si>
  <si>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</si>
  <si>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</si>
  <si>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</si>
  <si>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</si>
  <si>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</si>
  <si>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</si>
  <si>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</si>
  <si>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</si>
  <si>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</si>
  <si>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</si>
  <si>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</si>
  <si>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</si>
  <si>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</si>
  <si>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</si>
  <si>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</si>
  <si>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</si>
  <si>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</si>
  <si>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</si>
  <si>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</si>
  <si>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</si>
  <si>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</si>
  <si>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</si>
  <si>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</si>
  <si>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</si>
  <si>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</si>
  <si>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</si>
  <si>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</si>
  <si>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</si>
  <si>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</si>
  <si>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</si>
  <si>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</si>
  <si>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</si>
  <si>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</si>
  <si>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</si>
  <si>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</si>
  <si>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</si>
  <si>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</si>
  <si>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</si>
  <si>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</si>
  <si>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</si>
  <si>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</si>
  <si>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</si>
  <si>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</si>
  <si>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</si>
  <si>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</si>
  <si>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</si>
  <si>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</si>
  <si>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</si>
  <si>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</si>
  <si>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</si>
  <si>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</si>
  <si>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</si>
  <si>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</si>
  <si>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</si>
  <si>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</si>
  <si>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</si>
  <si>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</si>
  <si>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</si>
  <si>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</si>
  <si>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</si>
  <si>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</si>
  <si>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</si>
  <si>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</si>
  <si>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</si>
  <si>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</si>
  <si>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</si>
  <si>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</si>
  <si>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</si>
  <si>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</si>
  <si>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</si>
  <si>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</si>
  <si>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</si>
  <si>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</si>
  <si>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</si>
  <si>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</si>
  <si>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</si>
  <si>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</si>
  <si>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</si>
  <si>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</si>
  <si>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</si>
  <si>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</si>
  <si>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</si>
  <si>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</si>
  <si>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</si>
  <si>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</si>
  <si>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</si>
  <si>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</si>
  <si>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</si>
  <si>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</si>
  <si>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</si>
  <si>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</si>
  <si>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</si>
  <si>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</si>
  <si>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</si>
  <si>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</si>
  <si>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</si>
  <si>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</si>
  <si>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</si>
  <si>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</si>
  <si>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</si>
  <si>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</si>
  <si>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</si>
  <si>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</si>
  <si>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</si>
  <si>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</si>
  <si>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</si>
  <si>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</si>
  <si>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</si>
  <si>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</si>
  <si>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</si>
  <si>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</si>
  <si>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</si>
  <si>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</si>
  <si>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</si>
  <si>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</si>
  <si>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</si>
  <si>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</si>
  <si>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</si>
  <si>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</si>
  <si>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</si>
  <si>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</si>
  <si>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</si>
  <si>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</si>
  <si>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</si>
  <si>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</si>
  <si>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</si>
  <si>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</si>
  <si>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</si>
  <si>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</si>
  <si>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</si>
  <si>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</si>
  <si>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</si>
  <si>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</si>
  <si>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</si>
  <si>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</si>
  <si>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</si>
  <si>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</si>
  <si>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</si>
  <si>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</si>
  <si>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</si>
  <si>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</si>
  <si>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</si>
  <si>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</si>
  <si>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</si>
  <si>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</si>
  <si>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</si>
  <si>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</si>
  <si>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</si>
  <si>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</si>
  <si>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</si>
  <si>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</si>
  <si>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</si>
  <si>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</si>
  <si>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</si>
  <si>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</si>
  <si>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</si>
  <si>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</si>
  <si>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</si>
  <si>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</si>
  <si>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</si>
  <si>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</si>
  <si>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</si>
  <si>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</si>
  <si>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</si>
  <si>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</si>
  <si>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</si>
  <si>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</si>
  <si>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</si>
  <si>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</si>
  <si>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</si>
  <si>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</si>
  <si>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</si>
  <si>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</si>
  <si>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</si>
  <si>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</si>
  <si>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</si>
  <si>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</si>
  <si>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</si>
  <si>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</si>
  <si>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</si>
  <si>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</si>
  <si>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</si>
  <si>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</si>
  <si>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</si>
  <si>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</si>
  <si>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</si>
  <si>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</si>
  <si>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</si>
  <si>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</si>
  <si>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</si>
  <si>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</si>
  <si>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</si>
  <si>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</si>
  <si>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</si>
  <si>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</si>
  <si>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</si>
  <si>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</si>
  <si>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</si>
  <si>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</si>
  <si>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</si>
  <si>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</si>
  <si>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</si>
  <si>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</si>
  <si>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</si>
  <si>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</si>
  <si>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</si>
  <si>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</si>
  <si>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</si>
  <si>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</si>
  <si>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</si>
  <si>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</si>
  <si>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</si>
  <si>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</si>
  <si>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</si>
  <si>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</si>
  <si>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</si>
  <si>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</si>
  <si>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</si>
  <si>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</si>
  <si>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</si>
  <si>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</si>
  <si>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</si>
  <si>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</si>
  <si>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</si>
  <si>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</si>
  <si>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</si>
  <si>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</si>
  <si>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</si>
  <si>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</si>
  <si>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</si>
  <si>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</si>
  <si>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</si>
  <si>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</si>
  <si>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</si>
  <si>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</si>
  <si>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</si>
  <si>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</si>
  <si>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</si>
  <si>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</si>
  <si>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</si>
  <si>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</si>
  <si>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</si>
  <si>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</si>
  <si>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</si>
  <si>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</si>
  <si>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</si>
  <si>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</si>
  <si>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</si>
  <si>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</si>
  <si>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</si>
  <si>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</si>
  <si>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</si>
  <si>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</si>
  <si>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</si>
  <si>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</si>
  <si>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</si>
  <si>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</si>
  <si>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</si>
  <si>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</si>
  <si>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</si>
  <si>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</si>
  <si>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</si>
  <si>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</si>
  <si>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</si>
  <si>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</si>
  <si>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</si>
  <si>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</si>
  <si>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</si>
  <si>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</si>
  <si>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</si>
  <si>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</si>
  <si>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</si>
  <si>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</si>
  <si>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</si>
  <si>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</si>
  <si>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</si>
  <si>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</si>
  <si>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</si>
  <si>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</si>
  <si>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</si>
  <si>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</si>
  <si>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</si>
  <si>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</si>
  <si>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</si>
  <si>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</si>
  <si>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</si>
  <si>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</si>
  <si>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</si>
  <si>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</si>
  <si>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</si>
  <si>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</si>
  <si>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</si>
  <si>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</si>
  <si>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</si>
  <si>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</si>
  <si>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</si>
  <si>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</si>
  <si>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</si>
  <si>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</si>
  <si>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</si>
  <si>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</si>
  <si>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</si>
  <si>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</si>
  <si>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</si>
  <si>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</si>
  <si>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</si>
  <si>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</si>
  <si>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</si>
  <si>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</si>
  <si>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</si>
  <si>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</si>
  <si>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</si>
  <si>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</si>
  <si>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</si>
  <si>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</si>
  <si>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</si>
  <si>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</si>
  <si>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</si>
  <si>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</si>
  <si>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</si>
  <si>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</si>
  <si>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</si>
  <si>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</si>
  <si>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</si>
  <si>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</si>
  <si>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</si>
  <si>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</si>
  <si>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</si>
  <si>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</si>
  <si>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</si>
  <si>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</si>
  <si>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</si>
  <si>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</si>
  <si>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</si>
  <si>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</si>
  <si>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</si>
  <si>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</si>
  <si>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</si>
  <si>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</si>
  <si>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</si>
  <si>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</si>
  <si>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</si>
  <si>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</si>
  <si>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</si>
  <si>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</si>
  <si>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</si>
  <si>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</si>
  <si>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</si>
  <si>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</si>
  <si>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</si>
  <si>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</si>
  <si>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</si>
  <si>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</si>
  <si>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</si>
  <si>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</si>
  <si>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</si>
  <si>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</si>
  <si>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</si>
  <si>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</si>
  <si>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</si>
  <si>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</si>
  <si>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</si>
  <si>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</si>
  <si>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</si>
  <si>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</si>
  <si>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</si>
  <si>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</si>
  <si>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</si>
  <si>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</si>
  <si>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</si>
  <si>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</si>
  <si>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</si>
  <si>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</si>
  <si>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</si>
  <si>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</si>
  <si>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</si>
  <si>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</si>
  <si>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</si>
  <si>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</si>
  <si>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</si>
  <si>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</si>
  <si>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</si>
  <si>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</si>
  <si>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</si>
  <si>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</si>
  <si>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</si>
  <si>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</si>
  <si>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</si>
  <si>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</si>
  <si>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</si>
  <si>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</si>
  <si>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</si>
  <si>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</si>
  <si>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</si>
  <si>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</si>
  <si>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</si>
  <si>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</si>
  <si>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</si>
  <si>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</si>
  <si>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</si>
  <si>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</si>
  <si>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</si>
  <si>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</si>
  <si>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</si>
  <si>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</si>
  <si>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</si>
  <si>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</si>
  <si>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</si>
  <si>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</si>
  <si>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</si>
  <si>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</si>
  <si>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</si>
  <si>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</si>
  <si>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</si>
  <si>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</si>
  <si>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</si>
  <si>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</si>
  <si>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</si>
  <si>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</si>
  <si>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</si>
  <si>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</si>
  <si>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</si>
  <si>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</si>
  <si>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</si>
  <si>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</si>
  <si>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</si>
  <si>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</si>
  <si>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</si>
  <si>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</si>
  <si>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</si>
  <si>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</si>
  <si>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</si>
  <si>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</si>
  <si>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</si>
  <si>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</si>
  <si>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</si>
  <si>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</si>
  <si>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</si>
  <si>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</si>
  <si>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</si>
  <si>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</si>
  <si>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</si>
  <si>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</si>
  <si>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</si>
  <si>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</si>
  <si>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</si>
  <si>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</si>
  <si>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</si>
  <si>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</si>
  <si>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</si>
  <si>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</si>
  <si>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</si>
  <si>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</si>
  <si>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</si>
  <si>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</si>
  <si>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</si>
  <si>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</si>
  <si>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</si>
  <si>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</si>
  <si>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</si>
  <si>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</si>
  <si>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</si>
  <si>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</si>
  <si>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</si>
  <si>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</si>
  <si>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</si>
  <si>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</si>
  <si>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</si>
  <si>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</si>
  <si>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</si>
  <si>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</si>
  <si>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</si>
  <si>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</si>
  <si>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</si>
  <si>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</si>
  <si>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</si>
  <si>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</si>
  <si>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</si>
  <si>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</si>
  <si>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</si>
  <si>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</si>
  <si>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</si>
  <si>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</si>
  <si>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</si>
  <si>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</si>
  <si>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</si>
  <si>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</si>
  <si>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</si>
  <si>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</si>
  <si>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</si>
  <si>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</si>
  <si>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</si>
  <si>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</si>
  <si>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</si>
  <si>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</si>
  <si>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</si>
  <si>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</si>
  <si>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</si>
  <si>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</si>
  <si>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</si>
  <si>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</si>
  <si>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</si>
  <si>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</si>
  <si>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</si>
  <si>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</si>
  <si>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</si>
  <si>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</si>
  <si>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</si>
  <si>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</si>
  <si>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</si>
  <si>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</si>
  <si>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</si>
  <si>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</si>
  <si>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</si>
  <si>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</si>
  <si>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</si>
  <si>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</si>
  <si>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</si>
  <si>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</si>
  <si>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</si>
  <si>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</si>
  <si>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</si>
  <si>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</si>
  <si>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</si>
  <si>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</si>
  <si>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</si>
  <si>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</si>
  <si>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</si>
  <si>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</si>
  <si>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</si>
  <si>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</si>
  <si>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</si>
  <si>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</si>
  <si>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</si>
  <si>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</si>
  <si>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</si>
  <si>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</si>
  <si>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</si>
  <si>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</si>
  <si>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</si>
  <si>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</si>
  <si>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</si>
  <si>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</si>
  <si>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</si>
  <si>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</si>
  <si>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</si>
  <si>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</si>
  <si>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</si>
  <si>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</si>
  <si>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</si>
  <si>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</si>
  <si>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</si>
  <si>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</si>
  <si>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</si>
  <si>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</si>
  <si>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</si>
  <si>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</si>
  <si>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</si>
  <si>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</si>
  <si>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</si>
  <si>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</si>
  <si>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</si>
  <si>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</si>
  <si>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</si>
  <si>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</si>
  <si>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</si>
  <si>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</si>
  <si>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</si>
  <si>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</si>
  <si>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</si>
  <si>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</si>
  <si>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</si>
  <si>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</si>
  <si>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</si>
  <si>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</si>
  <si>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</si>
  <si>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</si>
  <si>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</si>
  <si>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</si>
  <si>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</si>
  <si>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</si>
  <si>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</si>
  <si>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</si>
  <si>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</si>
  <si>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</si>
  <si>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</si>
  <si>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</si>
  <si>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</si>
  <si>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</si>
  <si>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</si>
  <si>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</si>
  <si>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</si>
  <si>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</si>
  <si>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</si>
  <si>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</si>
  <si>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</si>
  <si>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</si>
  <si>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</si>
  <si>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</si>
  <si>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</si>
  <si>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</si>
  <si>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</si>
  <si>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</si>
  <si>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</si>
  <si>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</si>
  <si>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</si>
  <si>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</si>
  <si>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</si>
  <si>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</si>
  <si>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</si>
  <si>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</si>
  <si>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</si>
  <si>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</si>
  <si>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</si>
  <si>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</si>
  <si>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</si>
  <si>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</si>
  <si>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</si>
  <si>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</si>
  <si>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</si>
  <si>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</si>
  <si>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</si>
  <si>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</si>
  <si>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</si>
  <si>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</si>
  <si>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</si>
  <si>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</si>
  <si>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</si>
  <si>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</si>
  <si>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</si>
  <si>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</si>
  <si>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</si>
  <si>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</si>
  <si>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</si>
  <si>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</si>
  <si>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</si>
  <si>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</si>
  <si>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</si>
  <si>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</si>
  <si>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</si>
  <si>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</si>
  <si>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</si>
  <si>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</si>
  <si>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</si>
  <si>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</si>
  <si>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</si>
  <si>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</si>
  <si>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</si>
  <si>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</si>
  <si>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</si>
  <si>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</si>
  <si>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</si>
  <si>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</si>
  <si>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</si>
  <si>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</si>
  <si>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</si>
  <si>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</si>
  <si>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</si>
  <si>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</si>
  <si>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</si>
  <si>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</si>
  <si>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</si>
  <si>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</si>
  <si>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</si>
  <si>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</si>
  <si>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</si>
  <si>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</si>
  <si>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</si>
  <si>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</si>
  <si>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</si>
  <si>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</si>
  <si>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</si>
  <si>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</si>
  <si>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</si>
  <si>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</si>
  <si>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</si>
  <si>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</si>
  <si>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</si>
  <si>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</si>
  <si>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</si>
  <si>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</si>
  <si>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</si>
  <si>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</si>
  <si>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</si>
  <si>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</si>
  <si>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</si>
  <si>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</si>
  <si>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</si>
  <si>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</si>
  <si>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</si>
  <si>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</si>
  <si>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</si>
  <si>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</si>
  <si>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</si>
  <si>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</si>
  <si>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</si>
  <si>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</si>
  <si>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</si>
  <si>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</si>
  <si>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</si>
  <si>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</si>
  <si>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</si>
  <si>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</si>
  <si>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</si>
  <si>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</si>
  <si>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</si>
  <si>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</si>
  <si>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</si>
  <si>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</si>
  <si>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</si>
  <si>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</si>
  <si>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</si>
  <si>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</si>
  <si>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</si>
  <si>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</si>
  <si>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</si>
  <si>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</si>
  <si>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</si>
  <si>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</si>
  <si>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</si>
  <si>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</si>
  <si>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</si>
  <si>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</si>
  <si>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</si>
  <si>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</si>
  <si>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</si>
  <si>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</si>
  <si>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</si>
  <si>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</si>
  <si>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</si>
  <si>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</si>
  <si>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</si>
  <si>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</si>
  <si>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</si>
  <si>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</si>
  <si>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</si>
  <si>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</si>
  <si>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</si>
  <si>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</si>
  <si>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</si>
  <si>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</si>
  <si>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</si>
  <si>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</si>
  <si>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</si>
  <si>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</si>
  <si>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</si>
  <si>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</si>
  <si>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</si>
  <si>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</si>
  <si>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</si>
  <si>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</si>
  <si>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</si>
  <si>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</si>
  <si>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</si>
  <si>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</si>
  <si>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</si>
  <si>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</si>
  <si>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</si>
  <si>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</si>
  <si>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</si>
  <si>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</si>
  <si>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</si>
  <si>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</si>
  <si>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</si>
  <si>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</si>
  <si>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</si>
  <si>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</si>
  <si>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</si>
  <si>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</si>
  <si>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</si>
  <si>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</si>
  <si>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</si>
  <si>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</si>
  <si>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</si>
  <si>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</si>
  <si>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</si>
  <si>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</si>
  <si>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</si>
  <si>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</si>
  <si>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</si>
  <si>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</si>
  <si>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</si>
  <si>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</si>
  <si>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</si>
  <si>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</si>
  <si>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</si>
  <si>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</si>
  <si>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</si>
  <si>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</si>
  <si>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</si>
  <si>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</si>
  <si>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</si>
  <si>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</si>
  <si>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</si>
  <si>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</si>
  <si>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</si>
  <si>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</si>
  <si>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</si>
  <si>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</si>
  <si>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</si>
  <si>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</si>
  <si>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</si>
  <si>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</si>
  <si>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</si>
  <si>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</si>
  <si>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</si>
  <si>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</si>
  <si>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</si>
  <si>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</si>
  <si>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</si>
  <si>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</si>
  <si>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</si>
  <si>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</si>
  <si>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</si>
  <si>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</si>
  <si>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</si>
  <si>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</si>
  <si>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</si>
  <si>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</si>
  <si>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</si>
  <si>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</si>
  <si>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</si>
  <si>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</si>
  <si>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</si>
  <si>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</si>
  <si>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</si>
  <si>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</si>
  <si>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</si>
  <si>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</si>
  <si>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</si>
  <si>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</si>
  <si>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</si>
  <si>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</si>
  <si>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</si>
  <si>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</si>
  <si>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</si>
  <si>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</si>
  <si>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</si>
  <si>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</si>
  <si>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</si>
  <si>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</si>
  <si>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</si>
  <si>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</si>
  <si>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</si>
  <si>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</si>
  <si>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</si>
  <si>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</si>
  <si>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</si>
  <si>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</si>
  <si>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</si>
  <si>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</si>
  <si>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</si>
  <si>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</si>
  <si>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</si>
  <si>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</si>
  <si>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</si>
  <si>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</si>
  <si>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</si>
  <si>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</si>
  <si>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</si>
  <si>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</si>
  <si>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</si>
  <si>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</si>
  <si>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</si>
  <si>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</si>
  <si>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</si>
  <si>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</si>
  <si>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</si>
  <si>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</si>
  <si>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</si>
  <si>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</si>
  <si>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</si>
  <si>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</si>
  <si>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</si>
  <si>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</si>
  <si>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</si>
  <si>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</si>
  <si>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</si>
  <si>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</si>
  <si>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</si>
  <si>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</si>
  <si>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</si>
  <si>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</si>
  <si>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</si>
  <si>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</si>
  <si>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</si>
  <si>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</si>
  <si>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</si>
  <si>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</si>
  <si>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</si>
  <si>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</si>
  <si>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</si>
  <si>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</si>
  <si>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</si>
  <si>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</si>
  <si>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</si>
  <si>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</si>
  <si>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</si>
  <si>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</si>
  <si>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</si>
  <si>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</si>
  <si>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</si>
  <si>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</si>
  <si>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</si>
  <si>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</si>
  <si>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</si>
  <si>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</si>
  <si>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</si>
  <si>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</si>
  <si>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</si>
  <si>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</si>
  <si>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</si>
  <si>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</si>
  <si>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</si>
  <si>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</si>
  <si>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</si>
  <si>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</si>
  <si>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</si>
  <si>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</si>
  <si>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</si>
  <si>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</si>
  <si>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</si>
  <si>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</si>
  <si>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</si>
  <si>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</si>
  <si>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</si>
  <si>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</si>
  <si>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</si>
  <si>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</si>
  <si>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</si>
  <si>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</si>
  <si>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</si>
  <si>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</si>
  <si>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</si>
  <si>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</si>
  <si>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</si>
  <si>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</si>
  <si>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</si>
  <si>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</si>
  <si>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</si>
  <si>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</si>
  <si>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</si>
  <si>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</si>
  <si>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</si>
  <si>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</si>
  <si>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</si>
  <si>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</si>
  <si>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</si>
  <si>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</si>
  <si>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</si>
  <si>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</si>
  <si>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</si>
  <si>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</si>
  <si>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</si>
  <si>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</si>
  <si>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</si>
  <si>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</si>
  <si>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</si>
  <si>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</si>
  <si>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</si>
  <si>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</si>
  <si>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</si>
  <si>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</si>
  <si>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</si>
  <si>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</si>
  <si>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</si>
  <si>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</si>
  <si>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</si>
  <si>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</si>
  <si>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</si>
  <si>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</si>
  <si>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</si>
  <si>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</si>
  <si>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</si>
  <si>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</si>
  <si>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</si>
  <si>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</si>
  <si>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</si>
  <si>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</si>
  <si>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</si>
  <si>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</si>
  <si>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</si>
  <si>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</si>
  <si>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</si>
  <si>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</si>
  <si>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</si>
  <si>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</si>
  <si>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</si>
  <si>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</si>
  <si>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</si>
  <si>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</si>
  <si>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</si>
  <si>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</si>
  <si>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</si>
  <si>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</si>
  <si>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</si>
  <si>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</si>
  <si>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</si>
  <si>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</si>
  <si>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</si>
  <si>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</si>
  <si>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</si>
  <si>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</si>
  <si>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</si>
  <si>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</si>
  <si>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</si>
  <si>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</si>
  <si>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</si>
  <si>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</si>
  <si>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</si>
  <si>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</si>
  <si>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</si>
  <si>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</si>
  <si>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</si>
  <si>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</si>
  <si>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</si>
  <si>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</si>
  <si>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</si>
  <si>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</si>
  <si>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</si>
  <si>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</si>
  <si>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</si>
  <si>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</si>
  <si>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</si>
  <si>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</si>
  <si>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</si>
  <si>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</si>
  <si>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</si>
  <si>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</si>
  <si>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</si>
  <si>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</si>
  <si>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</si>
  <si>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</si>
  <si>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</si>
  <si>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</si>
  <si>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</si>
  <si>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</si>
  <si>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</si>
  <si>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</si>
  <si>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</si>
  <si>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</si>
  <si>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</si>
  <si>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</si>
  <si>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</si>
  <si>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</si>
  <si>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</si>
  <si>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</si>
  <si>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</si>
  <si>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</si>
  <si>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</si>
  <si>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</si>
  <si>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</si>
  <si>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</si>
  <si>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</si>
  <si>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</si>
  <si>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</si>
  <si>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</si>
  <si>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</si>
  <si>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</si>
  <si>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</si>
  <si>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</si>
  <si>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</si>
  <si>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</si>
  <si>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</si>
  <si>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</si>
  <si>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</si>
  <si>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</si>
  <si>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</si>
  <si>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</si>
  <si>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</si>
  <si>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</si>
  <si>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</si>
  <si>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</si>
  <si>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</si>
  <si>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</si>
  <si>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</si>
  <si>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</si>
  <si>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</si>
  <si>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</si>
  <si>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</si>
  <si>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</si>
  <si>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</si>
  <si>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</si>
  <si>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</si>
  <si>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</si>
  <si>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</si>
  <si>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</si>
  <si>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</si>
  <si>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</si>
  <si>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</si>
  <si>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</si>
  <si>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</si>
  <si>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</si>
  <si>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</si>
  <si>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</si>
  <si>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</si>
  <si>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</si>
  <si>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</si>
  <si>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</si>
  <si>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</si>
  <si>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</si>
  <si>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</si>
  <si>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</si>
  <si>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</si>
  <si>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</si>
  <si>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</si>
  <si>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</si>
  <si>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</si>
  <si>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</si>
  <si>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</si>
  <si>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</si>
  <si>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</si>
  <si>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</si>
  <si>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</si>
  <si>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</si>
  <si>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</si>
  <si>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</si>
  <si>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</si>
  <si>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</si>
  <si>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</si>
  <si>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</si>
  <si>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</si>
  <si>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</si>
  <si>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</si>
  <si>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</si>
  <si>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</si>
  <si>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</si>
  <si>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</si>
  <si>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</si>
  <si>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</si>
  <si>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</si>
  <si>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</si>
  <si>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</si>
  <si>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</si>
  <si>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</si>
  <si>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</si>
  <si>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</si>
  <si>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</si>
  <si>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</si>
  <si>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</si>
  <si>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</si>
  <si>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</si>
  <si>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</si>
  <si>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</si>
  <si>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</si>
  <si>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</si>
  <si>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</si>
  <si>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</si>
  <si>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</si>
  <si>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</si>
  <si>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</si>
  <si>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</si>
  <si>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</si>
  <si>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</si>
  <si>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</si>
  <si>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</si>
  <si>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</si>
  <si>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</si>
  <si>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</si>
  <si>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</si>
  <si>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</si>
  <si>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</si>
  <si>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</si>
  <si>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</si>
  <si>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</si>
  <si>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</si>
  <si>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</si>
  <si>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</si>
  <si>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</si>
  <si>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</si>
  <si>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</si>
  <si>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</si>
  <si>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</si>
  <si>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</si>
  <si>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</si>
  <si>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</si>
  <si>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</si>
  <si>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</si>
  <si>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</si>
  <si>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</si>
  <si>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</si>
  <si>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</si>
  <si>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</si>
  <si>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</si>
  <si>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</si>
  <si>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</si>
  <si>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</si>
  <si>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</si>
  <si>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</si>
  <si>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</si>
  <si>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</si>
  <si>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</si>
  <si>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</si>
  <si>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</si>
  <si>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</si>
  <si>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</si>
  <si>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</si>
  <si>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</si>
  <si>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</si>
  <si>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</si>
  <si>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</si>
  <si>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</si>
  <si>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</si>
  <si>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</si>
  <si>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</si>
  <si>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</si>
  <si>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</si>
  <si>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</si>
  <si>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</si>
  <si>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</si>
  <si>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</si>
  <si>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</si>
  <si>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</si>
  <si>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</si>
  <si>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</si>
  <si>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</si>
  <si>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</si>
  <si>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</si>
  <si>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</si>
  <si>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</si>
  <si>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</si>
  <si>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</si>
  <si>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</si>
  <si>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</si>
  <si>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</si>
  <si>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</si>
  <si>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</si>
  <si>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</si>
  <si>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</si>
  <si>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</si>
  <si>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</si>
  <si>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</si>
  <si>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</si>
  <si>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</si>
  <si>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</si>
  <si>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</si>
  <si>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</si>
  <si>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</si>
  <si>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</si>
  <si>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</si>
  <si>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</si>
  <si>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</si>
  <si>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</si>
  <si>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</si>
  <si>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</si>
  <si>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</si>
  <si>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</si>
  <si>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</si>
  <si>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</si>
  <si>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</si>
  <si>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</si>
  <si>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</si>
  <si>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</si>
  <si>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</si>
  <si>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</si>
  <si>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</si>
  <si>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</si>
  <si>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</si>
  <si>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</si>
  <si>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</si>
  <si>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</si>
  <si>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</si>
  <si>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</si>
  <si>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</si>
  <si>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</si>
  <si>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</si>
  <si>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</si>
  <si>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</si>
  <si>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</si>
  <si>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</si>
  <si>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</si>
  <si>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</si>
  <si>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</si>
  <si>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</si>
  <si>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</si>
  <si>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</si>
  <si>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</si>
  <si>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</si>
  <si>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</si>
  <si>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</si>
  <si>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</si>
  <si>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</si>
  <si>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</si>
  <si>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</si>
  <si>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</si>
  <si>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</si>
  <si>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</si>
  <si>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</si>
  <si>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</si>
  <si>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</si>
  <si>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</si>
  <si>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</si>
  <si>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</si>
  <si>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</si>
  <si>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</si>
  <si>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</si>
  <si>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</si>
  <si>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</si>
  <si>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</si>
  <si>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</si>
  <si>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</si>
  <si>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</si>
  <si>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</si>
  <si>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</si>
  <si>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</si>
  <si>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</si>
  <si>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</si>
  <si>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</si>
  <si>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</si>
  <si>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</si>
  <si>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</si>
  <si>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</si>
  <si>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</si>
  <si>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</si>
  <si>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</si>
  <si>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</si>
  <si>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</si>
  <si>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</si>
  <si>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</si>
  <si>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</si>
  <si>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</si>
  <si>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</si>
  <si>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</si>
  <si>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</si>
  <si>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</si>
  <si>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</si>
  <si>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</si>
  <si>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</si>
  <si>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</si>
  <si>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</si>
  <si>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</si>
  <si>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</si>
  <si>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</si>
  <si>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</si>
  <si>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</si>
  <si>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</si>
  <si>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</si>
  <si>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</si>
  <si>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</si>
  <si>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</si>
  <si>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</si>
  <si>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</si>
  <si>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</si>
  <si>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</si>
  <si>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</si>
  <si>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</si>
  <si>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</si>
  <si>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</si>
  <si>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</si>
  <si>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</si>
  <si>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</si>
  <si>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</si>
  <si>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</si>
  <si>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</si>
  <si>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</si>
  <si>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</si>
  <si>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</si>
  <si>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</si>
  <si>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</si>
  <si>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</si>
  <si>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</si>
  <si>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</si>
  <si>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</si>
  <si>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</si>
  <si>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</si>
  <si>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</si>
  <si>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</si>
  <si>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</si>
  <si>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</si>
  <si>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</si>
  <si>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</si>
  <si>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</si>
  <si>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</si>
  <si>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</si>
  <si>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</si>
  <si>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</si>
  <si>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</si>
  <si>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</si>
  <si>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</si>
  <si>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</si>
  <si>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</si>
  <si>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</si>
  <si>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</si>
  <si>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</si>
  <si>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</si>
  <si>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</si>
  <si>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</si>
  <si>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</si>
  <si>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</si>
  <si>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</si>
  <si>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</si>
  <si>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</si>
  <si>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</si>
  <si>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</si>
  <si>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</si>
  <si>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</si>
  <si>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</si>
  <si>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</si>
  <si>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</si>
  <si>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</si>
  <si>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</si>
  <si>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</si>
  <si>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</si>
  <si>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</si>
  <si>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</si>
  <si>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</si>
  <si>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</si>
  <si>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</si>
  <si>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</si>
  <si>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</si>
  <si>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</si>
  <si>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</si>
  <si>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</si>
  <si>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</si>
  <si>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</si>
  <si>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</si>
  <si>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</si>
  <si>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</si>
  <si>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</si>
  <si>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</si>
  <si>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</si>
  <si>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</si>
  <si>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</si>
  <si>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</si>
  <si>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</si>
  <si>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</si>
  <si>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</si>
  <si>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</si>
  <si>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</si>
  <si>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</si>
  <si>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</si>
  <si>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</si>
  <si>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</si>
  <si>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</si>
  <si>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</si>
  <si>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</si>
  <si>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</si>
  <si>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</si>
  <si>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</si>
  <si>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</si>
  <si>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</si>
  <si>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</si>
  <si>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</si>
  <si>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</si>
  <si>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</si>
  <si>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</si>
  <si>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</si>
  <si>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</si>
  <si>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</si>
  <si>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</si>
  <si>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</si>
  <si>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</si>
  <si>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</si>
  <si>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</si>
  <si>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</si>
  <si>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</si>
  <si>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</si>
  <si>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</si>
  <si>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</si>
  <si>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</si>
  <si>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</si>
  <si>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</si>
  <si>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</si>
  <si>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</si>
  <si>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</si>
  <si>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</si>
  <si>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</si>
  <si>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</si>
  <si>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</si>
  <si>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</si>
  <si>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</si>
  <si>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</si>
  <si>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</si>
  <si>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</si>
  <si>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</si>
  <si>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</si>
  <si>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</si>
  <si>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</si>
  <si>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</si>
  <si>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</si>
  <si>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</si>
  <si>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</si>
  <si>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</si>
  <si>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</si>
  <si>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</si>
  <si>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</si>
  <si>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</si>
  <si>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</si>
  <si>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</si>
  <si>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</si>
  <si>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</si>
  <si>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</si>
  <si>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</si>
  <si>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</si>
  <si>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</si>
  <si>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</si>
  <si>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</si>
  <si>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</si>
  <si>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</si>
  <si>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</si>
  <si>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</si>
  <si>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</si>
  <si>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</si>
  <si>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</si>
  <si>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</si>
  <si>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</si>
  <si>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</si>
  <si>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</si>
  <si>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</si>
  <si>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</si>
  <si>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</si>
  <si>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</si>
  <si>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</si>
  <si>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</si>
  <si>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</si>
  <si>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</si>
  <si>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</si>
  <si>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</si>
  <si>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</si>
  <si>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</si>
  <si>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</si>
  <si>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</si>
  <si>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</si>
  <si>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</si>
  <si>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</si>
  <si>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</si>
  <si>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</si>
  <si>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</si>
  <si>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</si>
  <si>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</si>
  <si>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</si>
  <si>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</si>
  <si>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</si>
  <si>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</si>
  <si>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</si>
  <si>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</si>
  <si>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</si>
  <si>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</si>
  <si>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</si>
  <si>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</si>
  <si>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</si>
  <si>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</si>
  <si>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</si>
  <si>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</si>
  <si>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</si>
  <si>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</si>
  <si>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</si>
  <si>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</si>
  <si>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</si>
  <si>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</si>
  <si>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</si>
  <si>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</si>
  <si>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</si>
  <si>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</si>
  <si>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</si>
  <si>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</si>
  <si>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</si>
  <si>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</si>
  <si>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</si>
  <si>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</si>
  <si>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</si>
  <si>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</si>
  <si>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</si>
  <si>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</si>
  <si>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</si>
  <si>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</si>
  <si>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</si>
  <si>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</si>
  <si>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</si>
  <si>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</si>
  <si>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</si>
  <si>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</si>
  <si>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</si>
  <si>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</si>
  <si>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</si>
  <si>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</si>
  <si>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</si>
  <si>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</si>
  <si>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</si>
  <si>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</si>
  <si>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</si>
  <si>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</si>
  <si>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</si>
  <si>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</si>
  <si>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</si>
  <si>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</si>
  <si>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</si>
  <si>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</si>
  <si>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</si>
  <si>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</si>
  <si>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</si>
  <si>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</si>
  <si>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</si>
  <si>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</si>
  <si>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</si>
  <si>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</si>
  <si>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</si>
  <si>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</si>
  <si>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</si>
  <si>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</si>
  <si>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</si>
  <si>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</si>
  <si>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</si>
  <si>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</si>
  <si>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</si>
  <si>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</si>
  <si>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</si>
  <si>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</si>
  <si>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</si>
  <si>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</si>
  <si>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</si>
  <si>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</si>
  <si>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</si>
  <si>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</si>
  <si>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</si>
  <si>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</si>
  <si>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</si>
  <si>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</si>
  <si>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</si>
  <si>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</si>
  <si>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</si>
  <si>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</si>
  <si>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</si>
  <si>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</si>
  <si>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</si>
  <si>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</si>
  <si>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</si>
  <si>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</si>
  <si>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</si>
  <si>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</si>
  <si>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</si>
  <si>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</si>
  <si>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</si>
  <si>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</si>
  <si>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</si>
  <si>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</si>
  <si>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</si>
  <si>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</si>
  <si>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</si>
  <si>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</si>
  <si>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</si>
  <si>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</si>
  <si>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</si>
  <si>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</si>
  <si>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</si>
  <si>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</si>
  <si>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</si>
  <si>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</si>
  <si>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</si>
  <si>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</si>
  <si>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</si>
  <si>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</si>
  <si>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</si>
  <si>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</si>
  <si>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</si>
  <si>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</si>
  <si>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</si>
  <si>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</si>
  <si>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</si>
  <si>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</si>
  <si>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</si>
  <si>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</si>
  <si>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</si>
  <si>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</si>
  <si>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</si>
  <si>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</si>
  <si>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</si>
  <si>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</si>
  <si>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</si>
  <si>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</si>
  <si>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</si>
  <si>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</si>
  <si>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</si>
  <si>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</si>
  <si>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</si>
  <si>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</si>
  <si>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</si>
  <si>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</si>
  <si>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</si>
  <si>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</si>
  <si>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</si>
  <si>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</si>
  <si>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</si>
  <si>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</si>
  <si>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</si>
  <si>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</si>
  <si>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</si>
  <si>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</si>
  <si>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</si>
  <si>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</si>
  <si>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</si>
  <si>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</si>
  <si>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</si>
  <si>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</si>
  <si>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</si>
  <si>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</si>
  <si>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</si>
  <si>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</si>
  <si>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</si>
  <si>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</si>
  <si>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</si>
  <si>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</si>
  <si>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</si>
  <si>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</si>
  <si>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</si>
  <si>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</si>
  <si>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</si>
  <si>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</si>
  <si>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</si>
  <si>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</si>
  <si>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</si>
  <si>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</si>
  <si>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</si>
  <si>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</si>
  <si>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</si>
  <si>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</si>
  <si>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</si>
  <si>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</si>
  <si>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</si>
  <si>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</si>
  <si>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</si>
  <si>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</si>
  <si>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</si>
  <si>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</si>
  <si>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</si>
  <si>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</si>
  <si>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</si>
  <si>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</si>
  <si>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</si>
  <si>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</si>
  <si>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</si>
  <si>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</si>
  <si>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</si>
  <si>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</si>
  <si>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</si>
  <si>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</si>
  <si>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</si>
  <si>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</si>
  <si>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</si>
  <si>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</si>
  <si>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</si>
  <si>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</si>
  <si>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</si>
  <si>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</si>
  <si>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</si>
  <si>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</si>
  <si>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</si>
  <si>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</si>
  <si>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</si>
  <si>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</si>
  <si>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</si>
  <si>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</si>
  <si>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</si>
  <si>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</si>
  <si>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</si>
  <si>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</si>
  <si>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</si>
  <si>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</si>
  <si>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</si>
  <si>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</si>
  <si>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</si>
  <si>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</si>
  <si>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</si>
  <si>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</si>
  <si>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</si>
  <si>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</si>
  <si>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</si>
  <si>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</si>
  <si>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</si>
  <si>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</si>
  <si>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</si>
  <si>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</si>
  <si>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</si>
  <si>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</si>
  <si>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</si>
  <si>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</si>
  <si>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</si>
  <si>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</si>
  <si>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</si>
  <si>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</si>
  <si>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</si>
  <si>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</si>
  <si>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</si>
  <si>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</si>
  <si>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</si>
  <si>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</si>
  <si>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</si>
  <si>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</si>
  <si>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</si>
  <si>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</si>
  <si>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</si>
  <si>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</si>
  <si>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</si>
  <si>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</si>
  <si>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</si>
  <si>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</si>
  <si>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</si>
  <si>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</si>
  <si>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</si>
  <si>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</si>
  <si>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</si>
  <si>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</si>
  <si>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</si>
  <si>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</si>
  <si>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</si>
  <si>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</si>
  <si>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</si>
  <si>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</si>
  <si>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</si>
  <si>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</si>
  <si>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</si>
  <si>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</si>
  <si>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</si>
  <si>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</si>
  <si>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</si>
  <si>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</si>
  <si>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</si>
  <si>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</si>
  <si>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</si>
  <si>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</si>
  <si>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</si>
  <si>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</si>
  <si>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</si>
  <si>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</si>
  <si>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</si>
  <si>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</si>
  <si>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</si>
  <si>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</si>
  <si>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</si>
  <si>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</si>
  <si>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</si>
  <si>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</si>
  <si>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</si>
  <si>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</si>
  <si>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</si>
  <si>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</si>
  <si>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</si>
  <si>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</si>
  <si>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</si>
  <si>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</si>
  <si>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</si>
  <si>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</si>
  <si>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</si>
  <si>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</si>
  <si>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</si>
  <si>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</si>
  <si>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</si>
  <si>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</si>
  <si>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</si>
  <si>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</si>
  <si>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</si>
  <si>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</si>
  <si>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</si>
  <si>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</si>
  <si>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</si>
  <si>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</si>
  <si>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</si>
  <si>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</si>
  <si>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</si>
  <si>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</si>
  <si>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</si>
  <si>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</si>
  <si>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</si>
  <si>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</si>
  <si>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</si>
  <si>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</si>
  <si>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</si>
  <si>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</si>
  <si>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</si>
  <si>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</si>
  <si>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</si>
  <si>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</si>
  <si>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</si>
  <si>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</si>
  <si>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</si>
  <si>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</si>
  <si>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</si>
  <si>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</si>
  <si>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</si>
  <si>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</si>
  <si>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</si>
  <si>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</si>
  <si>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</si>
  <si>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</si>
  <si>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</si>
  <si>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</si>
  <si>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</si>
  <si>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</si>
  <si>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</si>
  <si>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</si>
  <si>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</si>
  <si>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</si>
  <si>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</si>
  <si>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</si>
  <si>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</si>
  <si>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</si>
  <si>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</si>
  <si>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</si>
  <si>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</si>
  <si>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</si>
  <si>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</si>
  <si>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</si>
  <si>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</si>
  <si>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</si>
  <si>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</si>
  <si>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</si>
  <si>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</si>
  <si>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</si>
  <si>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</si>
  <si>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</si>
  <si>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</si>
  <si>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</si>
  <si>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</si>
  <si>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</si>
  <si>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</si>
  <si>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</si>
  <si>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</si>
  <si>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</si>
  <si>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</si>
  <si>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</si>
  <si>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</si>
  <si>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</si>
  <si>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</si>
  <si>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</si>
  <si>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</si>
  <si>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</si>
  <si>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</si>
  <si>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</si>
  <si>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</si>
  <si>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</si>
  <si>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</si>
  <si>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</si>
  <si>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</si>
  <si>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</si>
  <si>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</si>
  <si>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</si>
  <si>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</si>
  <si>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</si>
  <si>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</si>
  <si>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</si>
  <si>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</si>
  <si>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</si>
  <si>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</si>
  <si>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</si>
  <si>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</si>
  <si>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</si>
  <si>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</si>
  <si>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</si>
  <si>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</si>
  <si>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</si>
  <si>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</si>
  <si>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</si>
  <si>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</si>
  <si>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</si>
  <si>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</si>
  <si>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</si>
  <si>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</si>
  <si>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</si>
  <si>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</si>
  <si>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</si>
  <si>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</si>
  <si>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</si>
  <si>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</si>
  <si>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</si>
  <si>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</si>
  <si>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</si>
  <si>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</si>
  <si>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</si>
  <si>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</si>
  <si>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</si>
  <si>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</si>
  <si>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</si>
  <si>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</si>
  <si>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</si>
  <si>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</si>
  <si>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</si>
  <si>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</si>
  <si>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</si>
  <si>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</si>
  <si>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</si>
  <si>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</si>
  <si>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</si>
  <si>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</si>
  <si>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</si>
  <si>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</si>
  <si>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</si>
  <si>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</si>
  <si>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</si>
  <si>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</si>
  <si>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</si>
  <si>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</si>
  <si>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</si>
  <si>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</si>
  <si>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</si>
  <si>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</si>
  <si>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</si>
  <si>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</si>
  <si>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</si>
  <si>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</si>
  <si>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</si>
  <si>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</si>
  <si>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</si>
  <si>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</si>
  <si>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</si>
  <si>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</si>
  <si>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</si>
  <si>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</si>
  <si>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</si>
  <si>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</si>
  <si>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</si>
  <si>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</si>
  <si>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</si>
  <si>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</si>
  <si>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</si>
  <si>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</si>
  <si>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</si>
  <si>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</si>
  <si>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</si>
  <si>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</si>
  <si>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</si>
  <si>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</si>
  <si>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</si>
  <si>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</si>
  <si>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</si>
  <si>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</si>
  <si>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</si>
  <si>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</si>
  <si>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</si>
  <si>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</si>
  <si>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</si>
  <si>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</si>
  <si>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</si>
  <si>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</si>
  <si>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</si>
  <si>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</si>
  <si>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</si>
  <si>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</si>
  <si>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</si>
  <si>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</si>
  <si>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</si>
  <si>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</si>
  <si>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</si>
  <si>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</si>
  <si>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</si>
  <si>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</si>
  <si>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</si>
  <si>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</si>
  <si>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</si>
  <si>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</si>
  <si>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</si>
  <si>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</si>
  <si>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</si>
  <si>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</si>
  <si>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</si>
  <si>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</si>
  <si>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</si>
  <si>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</si>
  <si>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</si>
  <si>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</si>
  <si>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</si>
  <si>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</si>
  <si>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</si>
  <si>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</si>
  <si>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</si>
  <si>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</si>
  <si>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</si>
  <si>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</si>
  <si>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</si>
  <si>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</si>
  <si>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</si>
  <si>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</si>
  <si>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</si>
  <si>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</si>
  <si>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</si>
  <si>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</si>
  <si>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</si>
  <si>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</si>
  <si>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</si>
  <si>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</si>
  <si>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</si>
  <si>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</si>
  <si>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</si>
  <si>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</si>
  <si>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</si>
  <si>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</si>
  <si>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</si>
  <si>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</si>
  <si>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</si>
  <si>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</si>
  <si>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</si>
  <si>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</si>
  <si>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</si>
  <si>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</si>
  <si>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</si>
  <si>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</si>
  <si>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</si>
  <si>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</si>
  <si>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</si>
  <si>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</si>
  <si>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</si>
  <si>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</si>
  <si>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</si>
  <si>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</si>
  <si>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</si>
  <si>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</si>
  <si>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</si>
  <si>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</si>
  <si>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</si>
  <si>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</si>
  <si>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</si>
  <si>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</si>
  <si>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</si>
  <si>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</si>
  <si>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</si>
  <si>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</si>
  <si>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</si>
  <si>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</si>
  <si>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</si>
  <si>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</si>
  <si>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</si>
  <si>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</si>
  <si>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</si>
  <si>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</si>
  <si>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</si>
  <si>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</si>
  <si>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</si>
  <si>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</si>
  <si>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</si>
  <si>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</si>
  <si>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</si>
  <si>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</si>
  <si>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</si>
  <si>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</si>
  <si>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</si>
  <si>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</si>
  <si>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</si>
  <si>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</si>
  <si>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</si>
  <si>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</si>
  <si>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</si>
  <si>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</si>
  <si>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</si>
  <si>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</si>
  <si>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</si>
  <si>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</si>
  <si>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</si>
  <si>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</si>
  <si>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</si>
  <si>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</si>
  <si>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</si>
  <si>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</si>
  <si>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</si>
  <si>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</si>
  <si>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</si>
  <si>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</si>
  <si>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</si>
  <si>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</si>
  <si>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</si>
  <si>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</si>
  <si>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</si>
  <si>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</si>
  <si>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</si>
  <si>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</si>
  <si>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</si>
  <si>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</si>
  <si>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</si>
  <si>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</si>
  <si>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</si>
  <si>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</si>
  <si>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</si>
  <si>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</si>
  <si>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</si>
  <si>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</si>
  <si>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</si>
  <si>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</si>
  <si>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</si>
  <si>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</si>
  <si>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</si>
  <si>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</si>
  <si>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</si>
  <si>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</si>
  <si>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</si>
  <si>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</si>
  <si>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</si>
  <si>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</si>
  <si>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</si>
  <si>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</si>
  <si>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</si>
  <si>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</si>
  <si>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</si>
  <si>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</si>
  <si>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</si>
  <si>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</si>
  <si>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</si>
  <si>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</si>
  <si>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</si>
  <si>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</si>
  <si>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</si>
  <si>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</si>
  <si>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</si>
  <si>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</si>
  <si>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</si>
  <si>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</si>
  <si>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</si>
  <si>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</si>
  <si>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</si>
  <si>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</si>
  <si>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</si>
  <si>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</si>
  <si>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</si>
  <si>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</si>
  <si>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</si>
  <si>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</si>
  <si>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</si>
  <si>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</si>
  <si>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</si>
  <si>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</si>
  <si>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</si>
  <si>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</si>
  <si>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</si>
  <si>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</si>
  <si>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</si>
  <si>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</si>
  <si>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</si>
  <si>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</si>
  <si>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</si>
  <si>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</si>
  <si>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</si>
  <si>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</si>
  <si>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</si>
  <si>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</si>
  <si>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</si>
  <si>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</si>
  <si>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</si>
  <si>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</si>
  <si>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</si>
  <si>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</si>
  <si>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</si>
  <si>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</si>
  <si>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</si>
  <si>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</si>
  <si>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</si>
  <si>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</si>
  <si>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</si>
  <si>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</si>
  <si>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</si>
  <si>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</si>
  <si>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</si>
  <si>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</si>
  <si>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</si>
  <si>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</si>
  <si>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</si>
  <si>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</si>
  <si>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</si>
  <si>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</si>
  <si>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</si>
  <si>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</si>
  <si>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</si>
  <si>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</si>
  <si>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</si>
  <si>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</si>
  <si>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</si>
  <si>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</si>
  <si>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</si>
  <si>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</si>
  <si>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</si>
  <si>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</si>
  <si>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</si>
  <si>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</si>
  <si>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</si>
  <si>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</si>
  <si>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</si>
  <si>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</si>
  <si>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</si>
  <si>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</si>
  <si>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</si>
  <si>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</si>
  <si>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</si>
  <si>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</si>
  <si>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</si>
  <si>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</si>
  <si>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</si>
  <si>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</si>
  <si>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</si>
  <si>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</si>
  <si>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</si>
  <si>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</si>
  <si>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</si>
  <si>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</si>
  <si>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</si>
  <si>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</si>
  <si>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</si>
  <si>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</si>
  <si>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</si>
  <si>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</si>
  <si>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</si>
  <si>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</si>
  <si>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</si>
  <si>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</si>
  <si>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</si>
  <si>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</si>
  <si>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</si>
  <si>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</si>
  <si>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</si>
  <si>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</si>
  <si>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</si>
  <si>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</si>
  <si>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</si>
  <si>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</si>
  <si>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</si>
  <si>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</si>
  <si>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</si>
  <si>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</si>
  <si>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</si>
  <si>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</si>
  <si>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</si>
  <si>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</si>
  <si>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</si>
  <si>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</si>
  <si>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</si>
  <si>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</si>
  <si>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</si>
  <si>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</si>
  <si>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</si>
  <si>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</si>
  <si>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</si>
  <si>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</si>
  <si>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</si>
  <si>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</si>
  <si>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</si>
  <si>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</si>
  <si>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</si>
  <si>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</si>
  <si>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</si>
  <si>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</si>
  <si>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</si>
  <si>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</si>
  <si>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</si>
  <si>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</si>
  <si>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</si>
  <si>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</si>
  <si>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</si>
  <si>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</si>
  <si>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</si>
  <si>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</si>
  <si>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</si>
  <si>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</si>
  <si>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</si>
  <si>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</si>
  <si>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</si>
  <si>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</si>
  <si>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</si>
  <si>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</si>
  <si>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</si>
  <si>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</si>
  <si>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</si>
  <si>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</si>
  <si>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</si>
  <si>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</si>
  <si>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</si>
  <si>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</si>
  <si>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</si>
  <si>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</si>
  <si>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</si>
  <si>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</si>
  <si>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</si>
  <si>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</si>
  <si>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</si>
  <si>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</si>
  <si>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</si>
  <si>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</si>
  <si>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</si>
  <si>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</si>
  <si>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</si>
  <si>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</si>
  <si>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</si>
  <si>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</si>
  <si>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</si>
  <si>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</si>
  <si>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</si>
  <si>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</si>
  <si>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</si>
  <si>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</si>
  <si>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</si>
  <si>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</si>
  <si>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</si>
  <si>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</si>
  <si>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</si>
  <si>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</si>
  <si>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</si>
  <si>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</si>
  <si>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</si>
  <si>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</si>
  <si>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</si>
  <si>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</si>
  <si>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</si>
  <si>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</si>
  <si>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</si>
  <si>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</si>
  <si>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</si>
  <si>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</si>
  <si>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</si>
  <si>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</si>
  <si>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</si>
  <si>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</si>
  <si>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</si>
  <si>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</si>
  <si>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</si>
  <si>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</si>
  <si>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</si>
  <si>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</si>
  <si>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</si>
  <si>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</si>
  <si>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</si>
  <si>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</si>
  <si>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</si>
  <si>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</si>
  <si>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</si>
  <si>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</si>
  <si>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</si>
  <si>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</si>
  <si>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</si>
  <si>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</si>
  <si>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</si>
  <si>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</si>
  <si>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</si>
  <si>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</si>
  <si>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</si>
  <si>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</si>
  <si>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</si>
  <si>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</si>
  <si>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</si>
  <si>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</si>
  <si>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</si>
  <si>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</si>
  <si>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</si>
  <si>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</si>
  <si>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</si>
  <si>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</si>
  <si>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</si>
  <si>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</si>
  <si>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</si>
  <si>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</si>
  <si>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</si>
  <si>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</si>
  <si>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</si>
  <si>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</si>
  <si>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</si>
  <si>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</si>
  <si>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</si>
  <si>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</si>
  <si>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</si>
  <si>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</si>
  <si>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</si>
  <si>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</si>
  <si>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</si>
  <si>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</si>
  <si>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</si>
  <si>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</si>
  <si>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</si>
  <si>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</si>
  <si>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</si>
  <si>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</si>
  <si>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</si>
  <si>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</si>
  <si>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</si>
  <si>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</si>
  <si>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</si>
  <si>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</si>
  <si>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</si>
  <si>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</si>
  <si>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</si>
  <si>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</si>
  <si>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</si>
  <si>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</si>
  <si>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</si>
  <si>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</si>
  <si>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</si>
  <si>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</si>
  <si>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</si>
  <si>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</si>
  <si>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</si>
  <si>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</si>
  <si>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</si>
  <si>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</si>
  <si>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</si>
  <si>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</si>
  <si>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</si>
  <si>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</si>
  <si>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</si>
  <si>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</si>
  <si>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</si>
  <si>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</si>
  <si>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</si>
  <si>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</si>
  <si>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</si>
  <si>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</si>
  <si>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</si>
  <si>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</si>
  <si>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</si>
  <si>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</si>
  <si>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</si>
  <si>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</si>
  <si>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</si>
  <si>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</si>
  <si>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</si>
  <si>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</si>
  <si>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</si>
  <si>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</si>
  <si>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</si>
  <si>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</si>
  <si>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</si>
  <si>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</si>
  <si>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</si>
  <si>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</si>
  <si>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</si>
  <si>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</si>
  <si>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</si>
  <si>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</si>
  <si>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</si>
  <si>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</si>
  <si>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</si>
  <si>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</si>
  <si>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</si>
  <si>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</si>
  <si>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</si>
  <si>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</si>
  <si>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</si>
  <si>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</si>
  <si>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</si>
  <si>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</si>
  <si>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</si>
  <si>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</si>
  <si>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</si>
  <si>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</si>
  <si>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</si>
  <si>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</si>
  <si>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</si>
  <si>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</si>
  <si>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</si>
  <si>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</si>
  <si>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</si>
  <si>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</si>
  <si>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</si>
  <si>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</si>
  <si>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</si>
  <si>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</si>
  <si>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</si>
  <si>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</si>
  <si>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</si>
  <si>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</si>
  <si>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</si>
  <si>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</si>
  <si>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</si>
  <si>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</si>
  <si>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</si>
  <si>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</si>
  <si>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</si>
  <si>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</si>
  <si>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</si>
  <si>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</si>
  <si>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</si>
  <si>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</si>
  <si>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</si>
  <si>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</si>
  <si>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</si>
  <si>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</si>
  <si>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</si>
  <si>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</si>
  <si>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</si>
  <si>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</si>
  <si>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</si>
  <si>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</si>
  <si>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</si>
  <si>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</si>
  <si>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</si>
  <si>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</si>
  <si>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</si>
  <si>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</si>
  <si>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</si>
  <si>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</si>
  <si>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</si>
  <si>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</si>
  <si>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</si>
  <si>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</si>
  <si>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</si>
  <si>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</si>
  <si>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</si>
  <si>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</si>
  <si>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</si>
  <si>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</si>
  <si>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</si>
  <si>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</si>
  <si>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</si>
  <si>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</si>
  <si>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</si>
  <si>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</si>
  <si>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</si>
  <si>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</si>
  <si>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</si>
  <si>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</si>
  <si>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</si>
  <si>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</si>
  <si>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</si>
  <si>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</si>
  <si>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</si>
  <si>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</si>
  <si>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</si>
  <si>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</si>
  <si>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</si>
  <si>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</si>
  <si>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</si>
  <si>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</si>
  <si>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</si>
  <si>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</si>
  <si>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</si>
  <si>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</si>
  <si>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</si>
  <si>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</si>
  <si>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</si>
  <si>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</si>
  <si>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</si>
  <si>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</si>
  <si>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</si>
  <si>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</si>
  <si>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</si>
  <si>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</si>
  <si>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</si>
  <si>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</si>
  <si>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</si>
  <si>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</si>
  <si>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</si>
  <si>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</si>
  <si>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</si>
  <si>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</si>
  <si>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</si>
  <si>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</si>
  <si>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</si>
  <si>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</si>
  <si>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</si>
  <si>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</si>
  <si>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</si>
  <si>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</si>
  <si>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</si>
  <si>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</si>
  <si>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</si>
  <si>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</si>
  <si>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</si>
  <si>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</si>
  <si>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</si>
  <si>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</si>
  <si>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</si>
  <si>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</si>
  <si>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</si>
  <si>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</si>
  <si>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</si>
  <si>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</si>
  <si>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</si>
  <si>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</si>
  <si>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</si>
  <si>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</si>
  <si>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</si>
  <si>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</si>
  <si>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</si>
  <si>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</si>
  <si>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</si>
  <si>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</si>
  <si>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</si>
  <si>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</si>
  <si>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</si>
  <si>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</si>
  <si>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</si>
  <si>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</si>
  <si>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</si>
  <si>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</si>
  <si>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</si>
  <si>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</si>
  <si>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</si>
  <si>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</si>
  <si>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</si>
  <si>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</si>
  <si>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</si>
  <si>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</si>
  <si>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</si>
  <si>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</si>
  <si>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</si>
  <si>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</si>
  <si>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</si>
  <si>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</si>
  <si>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</si>
  <si>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</si>
  <si>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</si>
  <si>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</si>
  <si>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</si>
  <si>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</si>
  <si>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</si>
  <si>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</si>
  <si>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</si>
  <si>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</si>
  <si>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</si>
  <si>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</si>
  <si>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</si>
  <si>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</si>
  <si>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</si>
  <si>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</si>
  <si>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</si>
  <si>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</si>
  <si>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</si>
  <si>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</si>
  <si>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</si>
  <si>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</si>
  <si>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</si>
  <si>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</si>
  <si>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</si>
  <si>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</si>
  <si>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</si>
  <si>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</si>
  <si>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</si>
  <si>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</si>
  <si>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</si>
  <si>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</si>
  <si>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</si>
  <si>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</si>
  <si>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</si>
  <si>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</si>
  <si>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</si>
  <si>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</si>
  <si>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</si>
  <si>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</si>
  <si>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</si>
  <si>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</si>
  <si>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</si>
  <si>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</si>
  <si>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</si>
  <si>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</si>
  <si>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</si>
  <si>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</si>
  <si>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</si>
  <si>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</si>
  <si>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</si>
  <si>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</si>
  <si>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</si>
  <si>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</si>
  <si>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</si>
  <si>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</si>
  <si>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</si>
  <si>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</si>
  <si>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</si>
  <si>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</si>
  <si>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</si>
  <si>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</si>
  <si>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</si>
  <si>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</si>
  <si>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</si>
  <si>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</si>
  <si>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</si>
  <si>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</si>
  <si>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</si>
  <si>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</si>
  <si>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</si>
  <si>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</si>
  <si>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</si>
  <si>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</si>
  <si>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</si>
  <si>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</si>
  <si>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</si>
  <si>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</si>
  <si>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</si>
  <si>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</si>
  <si>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</si>
  <si>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</si>
  <si>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</si>
  <si>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</si>
  <si>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</si>
  <si>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</si>
  <si>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</si>
  <si>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</si>
  <si>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</si>
  <si>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</si>
  <si>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</si>
  <si>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</si>
  <si>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</si>
  <si>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</si>
  <si>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</si>
  <si>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</si>
  <si>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</si>
  <si>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</si>
  <si>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</si>
  <si>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</si>
  <si>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</si>
  <si>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</si>
  <si>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</si>
  <si>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</si>
  <si>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</si>
  <si>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</si>
  <si>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</si>
  <si>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</si>
  <si>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</si>
  <si>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</si>
  <si>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</si>
  <si>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</si>
  <si>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</si>
  <si>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</si>
  <si>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</si>
  <si>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</si>
  <si>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</si>
  <si>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</si>
  <si>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</si>
  <si>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</si>
  <si>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</si>
  <si>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</si>
  <si>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</si>
  <si>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</si>
  <si>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</si>
  <si>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</si>
  <si>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</si>
  <si>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</si>
  <si>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</si>
  <si>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</si>
  <si>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</si>
  <si>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</si>
  <si>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</si>
  <si>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</si>
  <si>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</si>
  <si>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</si>
  <si>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</si>
  <si>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</si>
  <si>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</si>
  <si>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</si>
  <si>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</si>
  <si>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</si>
  <si>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</si>
  <si>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</si>
  <si>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</si>
  <si>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</si>
  <si>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</si>
  <si>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</si>
  <si>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</si>
  <si>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</si>
  <si>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</si>
  <si>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</si>
  <si>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</si>
  <si>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</si>
  <si>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</si>
  <si>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</si>
  <si>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</si>
  <si>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</si>
  <si>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</si>
  <si>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</si>
  <si>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</si>
  <si>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</si>
  <si>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</si>
  <si>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</si>
  <si>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</si>
  <si>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</si>
  <si>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</si>
  <si>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</si>
  <si>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</si>
  <si>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</si>
  <si>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</si>
  <si>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</si>
  <si>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</si>
  <si>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</si>
  <si>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</si>
  <si>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</si>
  <si>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</si>
  <si>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</si>
  <si>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</si>
  <si>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</si>
  <si>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</si>
  <si>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</si>
  <si>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</si>
  <si>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</si>
  <si>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</si>
  <si>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</si>
  <si>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</si>
  <si>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</si>
  <si>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</si>
  <si>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</si>
  <si>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</si>
  <si>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</si>
  <si>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</si>
  <si>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</si>
  <si>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</si>
  <si>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</si>
  <si>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</si>
  <si>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</si>
  <si>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</si>
  <si>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</si>
  <si>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</si>
  <si>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</si>
  <si>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</si>
  <si>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</si>
  <si>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</si>
  <si>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</si>
  <si>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</si>
  <si>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</si>
  <si>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</si>
  <si>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</si>
  <si>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</si>
  <si>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</si>
  <si>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</si>
  <si>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</si>
  <si>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</si>
  <si>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</si>
  <si>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</si>
  <si>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</si>
  <si>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</si>
  <si>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</si>
  <si>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</si>
  <si>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</si>
  <si>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</si>
  <si>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</si>
  <si>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</si>
  <si>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</si>
  <si>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</si>
  <si>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</si>
  <si>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</si>
  <si>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</si>
  <si>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</si>
  <si>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</si>
  <si>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</si>
  <si>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</si>
  <si>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</si>
  <si>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</si>
  <si>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</si>
  <si>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</si>
  <si>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</si>
  <si>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</si>
  <si>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</si>
  <si>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</si>
  <si>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</si>
  <si>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</si>
  <si>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</si>
  <si>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</si>
  <si>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</si>
  <si>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</si>
  <si>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</si>
  <si>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</si>
  <si>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</si>
  <si>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</si>
  <si>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</si>
  <si>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</si>
  <si>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</si>
  <si>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</si>
  <si>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</si>
  <si>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</si>
  <si>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</si>
  <si>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</si>
  <si>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</si>
  <si>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</si>
  <si>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</si>
  <si>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</si>
  <si>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</si>
  <si>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</si>
  <si>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</si>
  <si>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</si>
  <si>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</si>
  <si>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</si>
  <si>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</si>
  <si>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</si>
  <si>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</si>
  <si>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</si>
  <si>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</si>
  <si>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</si>
  <si>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</si>
  <si>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</si>
  <si>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</si>
  <si>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</si>
  <si>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</si>
  <si>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</si>
  <si>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</si>
  <si>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</si>
  <si>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</si>
  <si>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</si>
  <si>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</si>
  <si>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</si>
  <si>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</si>
  <si>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</si>
  <si>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</si>
  <si>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</si>
  <si>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</si>
  <si>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</si>
  <si>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</si>
  <si>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</si>
  <si>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</si>
  <si>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</si>
  <si>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</si>
  <si>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</si>
  <si>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</si>
  <si>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</si>
  <si>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</si>
  <si>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</si>
  <si>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</si>
  <si>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</si>
  <si>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</si>
  <si>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</si>
  <si>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</si>
  <si>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</si>
  <si>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</si>
  <si>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</si>
  <si>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</si>
  <si>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</si>
  <si>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</si>
  <si>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</si>
  <si>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</si>
  <si>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</si>
  <si>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</si>
  <si>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</si>
  <si>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</si>
  <si>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</si>
  <si>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</si>
  <si>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</si>
  <si>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</si>
  <si>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</si>
  <si>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</si>
  <si>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</si>
  <si>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</si>
  <si>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</si>
  <si>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</si>
  <si>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</si>
  <si>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</si>
  <si>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</si>
  <si>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</si>
  <si>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</si>
  <si>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</si>
  <si>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</si>
  <si>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</si>
  <si>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</si>
  <si>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</si>
  <si>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</si>
  <si>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</si>
  <si>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</si>
  <si>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</si>
  <si>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</si>
  <si>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</si>
  <si>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</si>
  <si>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</si>
  <si>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</si>
  <si>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</si>
  <si>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</si>
  <si>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</si>
  <si>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</si>
  <si>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</si>
  <si>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</si>
  <si>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</si>
  <si>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</si>
  <si>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</si>
  <si>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</si>
  <si>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</si>
  <si>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</si>
  <si>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</si>
  <si>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</si>
  <si>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</si>
  <si>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</si>
  <si>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</si>
  <si>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</si>
  <si>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</si>
  <si>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</si>
  <si>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</si>
  <si>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</si>
  <si>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</si>
  <si>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</si>
  <si>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</si>
  <si>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</si>
  <si>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</si>
  <si>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</si>
  <si>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</si>
  <si>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</si>
  <si>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</si>
  <si>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</si>
  <si>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</si>
  <si>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</si>
  <si>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</si>
  <si>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</si>
  <si>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</si>
  <si>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</si>
  <si>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</si>
  <si>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</si>
  <si>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</si>
  <si>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</si>
  <si>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</si>
  <si>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</si>
  <si>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</si>
  <si>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</si>
  <si>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</si>
  <si>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</si>
  <si>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</si>
  <si>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</si>
  <si>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</si>
  <si>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</si>
  <si>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</si>
  <si>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</si>
  <si>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</si>
  <si>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</si>
  <si>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</si>
  <si>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</si>
  <si>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</si>
  <si>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</si>
  <si>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</si>
  <si>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</si>
  <si>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</si>
  <si>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</si>
  <si>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</si>
  <si>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</si>
  <si>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</si>
  <si>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</si>
  <si>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</si>
  <si>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</si>
  <si>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</si>
  <si>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</si>
  <si>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</si>
  <si>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</si>
  <si>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</si>
  <si>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</si>
  <si>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</si>
  <si>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</si>
  <si>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</si>
  <si>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</si>
  <si>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</si>
  <si>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</si>
  <si>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</si>
  <si>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</si>
  <si>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</si>
  <si>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</si>
  <si>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</si>
  <si>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</si>
  <si>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</si>
  <si>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</si>
  <si>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</si>
  <si>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</si>
  <si>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</si>
  <si>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</si>
  <si>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</si>
  <si>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</si>
  <si>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</si>
  <si>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</si>
  <si>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</si>
  <si>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</si>
  <si>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</si>
  <si>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</si>
  <si>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</si>
  <si>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</si>
  <si>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</si>
  <si>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</si>
  <si>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</si>
  <si>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</si>
  <si>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</si>
  <si>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</si>
  <si>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</si>
  <si>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</si>
  <si>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</si>
  <si>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</si>
  <si>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</si>
  <si>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</si>
  <si>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</si>
  <si>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</si>
  <si>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</si>
  <si>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</si>
  <si>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</si>
  <si>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</si>
  <si>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</si>
  <si>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</si>
  <si>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</si>
  <si>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</si>
  <si>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</si>
  <si>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</si>
  <si>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</si>
  <si>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</si>
  <si>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</si>
  <si>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</si>
  <si>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</si>
  <si>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</si>
  <si>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</si>
  <si>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</si>
  <si>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</si>
  <si>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</si>
  <si>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</si>
  <si>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</si>
  <si>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</si>
  <si>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</si>
  <si>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</si>
  <si>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</si>
  <si>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</si>
  <si>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</si>
  <si>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</si>
  <si>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</si>
  <si>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</si>
  <si>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</si>
  <si>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</si>
  <si>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</si>
  <si>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</si>
  <si>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</si>
  <si>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</si>
  <si>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</si>
  <si>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</si>
  <si>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</si>
  <si>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</si>
  <si>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</si>
  <si>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</si>
  <si>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</si>
  <si>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</si>
  <si>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</si>
  <si>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</si>
  <si>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</si>
  <si>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</si>
  <si>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</si>
  <si>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</si>
  <si>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</si>
  <si>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</si>
  <si>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</si>
  <si>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</si>
  <si>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</si>
  <si>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</si>
  <si>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</si>
  <si>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</si>
  <si>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</si>
  <si>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</si>
  <si>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</si>
  <si>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</si>
  <si>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</si>
  <si>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</si>
  <si>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</si>
  <si>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</si>
  <si>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</si>
  <si>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</si>
  <si>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</si>
  <si>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</si>
  <si>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</si>
  <si>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</si>
  <si>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</si>
  <si>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</si>
  <si>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</si>
  <si>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</si>
  <si>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</si>
  <si>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</si>
  <si>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</si>
  <si>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</si>
  <si>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</si>
  <si>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</si>
  <si>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</si>
  <si>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</si>
  <si>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</si>
  <si>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</si>
  <si>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</si>
  <si>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</si>
  <si>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</si>
  <si>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</si>
  <si>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</si>
  <si>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</si>
  <si>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</si>
  <si>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</si>
  <si>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</si>
  <si>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</si>
  <si>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</si>
  <si>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</si>
  <si>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</si>
  <si>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</si>
  <si>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</si>
  <si>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</si>
  <si>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</si>
  <si>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</si>
  <si>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</si>
  <si>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</si>
  <si>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</si>
  <si>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</si>
  <si>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</si>
  <si>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</si>
  <si>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</si>
  <si>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</si>
  <si>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</si>
  <si>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</si>
  <si>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</si>
  <si>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</si>
  <si>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</si>
  <si>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</si>
  <si>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</si>
  <si>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</si>
  <si>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</si>
  <si>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</si>
  <si>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</si>
  <si>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</si>
  <si>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</si>
  <si>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</si>
  <si>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</si>
  <si>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</si>
  <si>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</si>
  <si>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</si>
  <si>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</si>
  <si>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</si>
  <si>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</si>
  <si>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</si>
  <si>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</si>
  <si>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</si>
  <si>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</si>
  <si>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</si>
  <si>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</si>
  <si>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</si>
  <si>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</si>
  <si>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</si>
  <si>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</si>
  <si>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</si>
  <si>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</si>
  <si>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</si>
  <si>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</si>
  <si>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</si>
  <si>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</si>
  <si>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</si>
  <si>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</si>
  <si>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</si>
  <si>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</si>
  <si>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</si>
  <si>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</si>
  <si>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</si>
  <si>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</si>
  <si>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</si>
  <si>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</si>
  <si>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</si>
  <si>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</si>
  <si>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</si>
  <si>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</si>
  <si>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</si>
  <si>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</si>
  <si>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</si>
  <si>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</si>
  <si>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</si>
  <si>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</si>
  <si>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</si>
  <si>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</si>
  <si>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</si>
  <si>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</si>
  <si>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</si>
  <si>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</si>
  <si>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</si>
  <si>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</si>
  <si>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</si>
  <si>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</si>
  <si>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</si>
  <si>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</si>
  <si>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</si>
  <si>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</si>
  <si>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</si>
  <si>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</si>
  <si>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</si>
  <si>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</si>
  <si>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</si>
  <si>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</si>
  <si>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</si>
  <si>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</si>
  <si>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</si>
  <si>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</si>
  <si>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</si>
  <si>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</si>
  <si>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</si>
  <si>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</si>
  <si>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</si>
  <si>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</si>
  <si>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</si>
  <si>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</si>
  <si>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</si>
  <si>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</si>
  <si>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</si>
  <si>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</si>
  <si>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</si>
  <si>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</si>
  <si>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</si>
  <si>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</si>
  <si>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</si>
  <si>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</si>
  <si>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</si>
  <si>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</si>
  <si>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</si>
  <si>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</si>
  <si>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</si>
  <si>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</si>
  <si>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</si>
  <si>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</si>
  <si>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</si>
  <si>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</si>
  <si>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</si>
  <si>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</si>
  <si>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</si>
  <si>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</si>
  <si>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</si>
  <si>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</si>
  <si>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</si>
  <si>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</si>
  <si>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</si>
  <si>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</si>
  <si>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</si>
  <si>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</si>
  <si>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</si>
  <si>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</si>
  <si>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</si>
  <si>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</si>
  <si>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</si>
  <si>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</si>
  <si>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</si>
  <si>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</si>
  <si>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</si>
  <si>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</si>
  <si>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</si>
  <si>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</si>
  <si>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</si>
  <si>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</si>
  <si>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</si>
  <si>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</si>
  <si>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</si>
  <si>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</si>
  <si>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</si>
  <si>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</si>
  <si>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</si>
  <si>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</si>
  <si>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</si>
  <si>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</si>
  <si>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</si>
  <si>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</si>
  <si>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</si>
  <si>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</si>
  <si>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</si>
  <si>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</si>
  <si>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</si>
  <si>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</si>
  <si>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</si>
  <si>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</si>
  <si>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</si>
  <si>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</si>
  <si>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</si>
  <si>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</si>
  <si>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</si>
  <si>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</si>
  <si>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</si>
  <si>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</si>
  <si>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</si>
  <si>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</si>
  <si>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</si>
  <si>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</si>
  <si>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</si>
  <si>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</si>
  <si>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</si>
  <si>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</si>
  <si>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</si>
  <si>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</si>
  <si>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</si>
  <si>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</si>
  <si>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</si>
  <si>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</si>
  <si>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</si>
  <si>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</si>
  <si>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</si>
  <si>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</si>
  <si>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</si>
  <si>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</si>
  <si>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</si>
  <si>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</si>
  <si>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</si>
  <si>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</si>
  <si>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</si>
  <si>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</si>
  <si>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</si>
  <si>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</si>
  <si>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</si>
  <si>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</si>
  <si>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</si>
  <si>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</si>
  <si>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</si>
  <si>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</si>
  <si>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</si>
  <si>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</si>
  <si>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</si>
  <si>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</si>
  <si>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</si>
  <si>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</si>
  <si>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</si>
  <si>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</si>
  <si>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</si>
  <si>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</si>
  <si>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</si>
  <si>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</si>
  <si>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</si>
  <si>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</si>
  <si>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</si>
  <si>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</si>
  <si>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</si>
  <si>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</si>
  <si>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</si>
  <si>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</si>
  <si>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</si>
  <si>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</si>
  <si>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</si>
  <si>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</si>
  <si>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</si>
  <si>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</si>
  <si>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</si>
  <si>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</si>
  <si>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</si>
  <si>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</si>
  <si>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</si>
  <si>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</si>
  <si>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</si>
  <si>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</si>
  <si>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</si>
  <si>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</si>
  <si>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</si>
  <si>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</si>
  <si>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</si>
  <si>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</si>
  <si>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</si>
  <si>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</si>
  <si>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</si>
  <si>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</si>
  <si>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</si>
  <si>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</si>
  <si>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</si>
  <si>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</si>
  <si>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</si>
  <si>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</si>
  <si>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</si>
  <si>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</si>
  <si>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</si>
  <si>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</si>
  <si>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</si>
  <si>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</si>
  <si>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</si>
  <si>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</si>
  <si>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</si>
  <si>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</si>
  <si>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</si>
  <si>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</si>
  <si>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</si>
  <si>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</si>
  <si>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</si>
  <si>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</si>
  <si>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</si>
  <si>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</si>
  <si>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</si>
  <si>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</si>
  <si>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</si>
  <si>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</si>
  <si>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</si>
  <si>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</si>
  <si>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</si>
  <si>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</si>
  <si>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</si>
  <si>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</si>
  <si>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</si>
  <si>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</si>
  <si>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</si>
  <si>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</si>
  <si>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</si>
  <si>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</si>
  <si>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</si>
  <si>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</si>
  <si>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</si>
  <si>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</si>
  <si>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</si>
  <si>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</si>
  <si>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</si>
  <si>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</si>
  <si>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</si>
  <si>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</si>
  <si>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</si>
  <si>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</si>
  <si>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</si>
  <si>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</si>
  <si>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</si>
  <si>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</si>
  <si>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</si>
  <si>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</si>
  <si>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</si>
  <si>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</si>
  <si>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</si>
  <si>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</si>
  <si>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</si>
  <si>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</si>
  <si>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</si>
  <si>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</si>
  <si>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</si>
  <si>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</si>
  <si>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</si>
  <si>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</si>
  <si>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</si>
  <si>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</si>
  <si>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</si>
  <si>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</si>
  <si>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</si>
  <si>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</si>
  <si>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</si>
  <si>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</si>
  <si>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</si>
  <si>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</si>
  <si>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</si>
  <si>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</si>
  <si>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</si>
  <si>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</si>
  <si>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</si>
  <si>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</si>
  <si>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</si>
  <si>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</si>
  <si>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</si>
  <si>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</si>
  <si>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</si>
  <si>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</si>
  <si>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</si>
  <si>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</si>
  <si>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</si>
  <si>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</si>
  <si>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</si>
  <si>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</si>
  <si>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</si>
  <si>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</si>
  <si>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</si>
  <si>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</si>
  <si>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</si>
  <si>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</si>
  <si>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</si>
  <si>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</si>
  <si>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</si>
  <si>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</si>
  <si>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</si>
  <si>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</si>
  <si>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</si>
  <si>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</si>
  <si>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</si>
  <si>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</si>
  <si>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</si>
  <si>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</si>
  <si>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</si>
  <si>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</si>
  <si>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</si>
  <si>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</si>
  <si>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</si>
  <si>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</si>
  <si>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</si>
  <si>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</si>
  <si>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</si>
  <si>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</si>
  <si>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</si>
  <si>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</si>
  <si>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</si>
  <si>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</si>
  <si>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</si>
  <si>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</si>
  <si>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</si>
  <si>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</si>
  <si>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</si>
  <si>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</si>
  <si>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</si>
  <si>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</si>
  <si>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</si>
  <si>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</si>
  <si>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</si>
  <si>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</si>
  <si>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</si>
  <si>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</si>
  <si>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</si>
  <si>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</si>
  <si>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</si>
  <si>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</si>
  <si>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</si>
  <si>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</si>
  <si>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</si>
  <si>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</si>
  <si>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</si>
  <si>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</si>
  <si>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</si>
  <si>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</si>
  <si>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</si>
  <si>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</si>
  <si>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</si>
  <si>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</si>
  <si>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</si>
  <si>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</si>
  <si>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</si>
  <si>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</si>
  <si>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</si>
  <si>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</si>
  <si>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</si>
  <si>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</si>
  <si>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</si>
  <si>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</si>
  <si>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</si>
  <si>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</si>
  <si>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</si>
  <si>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</si>
  <si>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</si>
  <si>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</si>
  <si>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</si>
  <si>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</si>
  <si>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</si>
  <si>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</si>
  <si>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</si>
  <si>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</si>
  <si>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</si>
  <si>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</si>
  <si>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</si>
  <si>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</si>
  <si>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</si>
  <si>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</si>
  <si>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</si>
  <si>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</si>
  <si>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</si>
  <si>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</si>
  <si>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</si>
  <si>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</si>
  <si>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</si>
  <si>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</si>
  <si>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</si>
  <si>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</si>
  <si>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</si>
  <si>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</si>
  <si>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</si>
  <si>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</si>
  <si>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</si>
  <si>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</si>
  <si>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</si>
  <si>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</si>
  <si>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</si>
  <si>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</si>
  <si>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</si>
  <si>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</si>
  <si>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</si>
  <si>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</si>
  <si>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</si>
  <si>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</si>
  <si>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</si>
  <si>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</si>
  <si>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</si>
  <si>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</si>
  <si>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</si>
  <si>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</si>
  <si>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</si>
  <si>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</si>
  <si>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</si>
  <si>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</si>
  <si>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</si>
  <si>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</si>
  <si>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</si>
  <si>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</si>
  <si>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</si>
  <si>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</si>
  <si>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</si>
  <si>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</si>
  <si>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</si>
  <si>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</si>
  <si>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</si>
  <si>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</si>
  <si>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</si>
  <si>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</si>
  <si>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</si>
  <si>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</si>
  <si>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</si>
  <si>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</si>
  <si>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</si>
  <si>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</si>
  <si>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</si>
  <si>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</si>
  <si>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</si>
  <si>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</si>
  <si>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</si>
  <si>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</si>
  <si>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</si>
  <si>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</si>
  <si>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</si>
  <si>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</si>
  <si>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</si>
  <si>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</si>
  <si>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</si>
  <si>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</si>
  <si>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</si>
  <si>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</si>
  <si>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</si>
  <si>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</si>
  <si>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</si>
  <si>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</si>
  <si>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</si>
  <si>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</si>
  <si>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</si>
  <si>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</si>
  <si>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</si>
  <si>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</si>
  <si>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</si>
  <si>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</si>
  <si>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</si>
  <si>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</si>
  <si>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</si>
  <si>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</si>
  <si>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</si>
  <si>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</si>
  <si>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</si>
  <si>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</si>
  <si>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</si>
  <si>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</si>
  <si>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</si>
  <si>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</si>
  <si>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</si>
  <si>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</si>
  <si>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</si>
  <si>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</si>
  <si>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</si>
  <si>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</si>
  <si>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</si>
  <si>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</si>
  <si>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</si>
  <si>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</si>
  <si>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</si>
  <si>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</si>
  <si>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</si>
  <si>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</si>
  <si>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</si>
  <si>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</si>
  <si>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</si>
  <si>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</si>
  <si>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</si>
  <si>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</si>
  <si>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</si>
  <si>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</si>
  <si>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</si>
  <si>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</si>
  <si>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</si>
  <si>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</si>
  <si>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</si>
  <si>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</si>
  <si>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</si>
  <si>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</si>
  <si>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</si>
  <si>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</si>
  <si>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</si>
  <si>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</si>
  <si>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</si>
  <si>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</si>
  <si>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</si>
  <si>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</si>
  <si>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</si>
  <si>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</si>
  <si>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</si>
  <si>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</si>
  <si>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</si>
  <si>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</si>
  <si>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</si>
  <si>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</si>
  <si>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</si>
  <si>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</si>
  <si>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</si>
  <si>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</si>
  <si>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</si>
  <si>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</si>
  <si>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</si>
  <si>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</si>
  <si>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</si>
  <si>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</si>
  <si>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</si>
  <si>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</si>
  <si>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</si>
  <si>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</si>
  <si>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</si>
  <si>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</si>
  <si>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</si>
  <si>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</si>
  <si>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</si>
  <si>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</si>
  <si>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</si>
  <si>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</si>
  <si>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</si>
  <si>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</si>
  <si>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</si>
  <si>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</si>
  <si>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</si>
  <si>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</si>
  <si>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</si>
  <si>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</si>
  <si>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</si>
  <si>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</si>
  <si>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</si>
  <si>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</si>
  <si>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</si>
  <si>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</si>
  <si>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</si>
  <si>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</si>
  <si>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</si>
  <si>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</si>
  <si>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</si>
  <si>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</si>
  <si>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</si>
  <si>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</si>
  <si>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</si>
  <si>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</si>
  <si>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</si>
  <si>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</si>
  <si>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</si>
  <si>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</si>
  <si>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</si>
  <si>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</si>
  <si>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</si>
  <si>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</si>
  <si>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</si>
  <si>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</si>
  <si>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</si>
  <si>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</si>
  <si>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</si>
  <si>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</si>
  <si>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</si>
  <si>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</si>
  <si>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</si>
  <si>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</si>
  <si>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</si>
  <si>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</si>
  <si>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</si>
  <si>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</si>
  <si>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</si>
  <si>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</si>
  <si>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</si>
  <si>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</si>
  <si>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</si>
  <si>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</si>
  <si>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</si>
  <si>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</si>
  <si>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</si>
  <si>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</si>
  <si>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</si>
  <si>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</si>
  <si>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</si>
  <si>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</si>
  <si>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</si>
  <si>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</si>
  <si>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</si>
  <si>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</si>
  <si>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</si>
  <si>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</si>
  <si>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</si>
  <si>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</si>
  <si>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</si>
  <si>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</si>
  <si>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</si>
  <si>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</si>
  <si>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</si>
  <si>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</si>
  <si>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</si>
  <si>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</si>
  <si>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</si>
  <si>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</si>
  <si>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</si>
  <si>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</si>
  <si>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</si>
  <si>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</si>
  <si>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</si>
  <si>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</si>
  <si>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</si>
  <si>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</si>
  <si>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</si>
  <si>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</si>
  <si>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</si>
  <si>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</si>
  <si>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</si>
  <si>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</si>
  <si>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</si>
  <si>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</si>
  <si>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</si>
  <si>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</si>
  <si>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</si>
  <si>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</si>
  <si>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</si>
  <si>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</si>
  <si>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</si>
  <si>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</si>
  <si>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</si>
  <si>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</si>
  <si>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</si>
  <si>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</si>
  <si>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</si>
  <si>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</si>
  <si>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</si>
  <si>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</si>
  <si>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</si>
  <si>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</si>
  <si>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</si>
  <si>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</si>
  <si>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</si>
  <si>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</si>
  <si>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</si>
  <si>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</si>
  <si>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</si>
  <si>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</si>
  <si>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</si>
  <si>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</si>
  <si>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</si>
  <si>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</si>
  <si>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</si>
  <si>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</si>
  <si>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</si>
  <si>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</si>
  <si>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</si>
  <si>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</si>
  <si>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</si>
  <si>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</si>
  <si>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</si>
  <si>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</si>
  <si>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</si>
  <si>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</si>
  <si>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</si>
  <si>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</si>
  <si>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</si>
  <si>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</si>
  <si>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</si>
  <si>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</si>
  <si>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</si>
  <si>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</si>
  <si>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</si>
  <si>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</si>
  <si>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</si>
  <si>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</si>
  <si>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</si>
  <si>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</si>
  <si>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</si>
  <si>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</si>
  <si>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</si>
  <si>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</si>
  <si>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</si>
  <si>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</si>
  <si>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</si>
  <si>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</si>
  <si>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</si>
  <si>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</si>
  <si>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</si>
  <si>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</si>
  <si>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</si>
  <si>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</si>
  <si>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</si>
  <si>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</si>
  <si>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</si>
  <si>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</si>
  <si>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</si>
  <si>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</si>
  <si>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</si>
  <si>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</si>
  <si>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</si>
  <si>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</si>
  <si>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</si>
  <si>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</si>
  <si>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</si>
  <si>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</si>
  <si>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</si>
  <si>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</si>
  <si>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</si>
  <si>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</si>
  <si>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</si>
  <si>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</si>
  <si>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</si>
  <si>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</si>
  <si>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</si>
  <si>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</si>
  <si>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</si>
  <si>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</si>
  <si>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</si>
  <si>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</si>
  <si>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</si>
  <si>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</si>
  <si>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</si>
  <si>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</si>
  <si>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</si>
  <si>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</si>
  <si>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</si>
  <si>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</si>
  <si>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</si>
  <si>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</si>
  <si>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</si>
  <si>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</si>
  <si>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</si>
  <si>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</si>
  <si>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</si>
  <si>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</si>
  <si>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</si>
  <si>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</si>
  <si>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</si>
  <si>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</si>
  <si>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</si>
  <si>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</si>
  <si>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</si>
  <si>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</si>
  <si>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</si>
  <si>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</si>
  <si>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</si>
  <si>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</si>
  <si>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</si>
  <si>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</si>
  <si>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</si>
  <si>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</si>
  <si>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</si>
  <si>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</si>
  <si>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</si>
  <si>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</si>
  <si>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</si>
  <si>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</si>
  <si>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</si>
  <si>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</si>
  <si>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</si>
  <si>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</si>
  <si>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</si>
  <si>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</si>
  <si>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</si>
  <si>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</si>
  <si>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</si>
  <si>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</si>
  <si>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</si>
  <si>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</si>
  <si>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</si>
  <si>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</si>
  <si>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</si>
  <si>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</si>
  <si>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</si>
  <si>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</si>
  <si>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</si>
  <si>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</si>
  <si>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</si>
  <si>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</si>
  <si>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</si>
  <si>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</si>
  <si>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</si>
  <si>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</si>
  <si>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</si>
  <si>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</si>
  <si>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</si>
  <si>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</si>
  <si>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</si>
  <si>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</si>
  <si>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</si>
  <si>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</si>
  <si>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</si>
  <si>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</si>
  <si>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</si>
  <si>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</si>
  <si>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</si>
  <si>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</si>
  <si>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</si>
  <si>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</si>
  <si>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</si>
  <si>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</si>
  <si>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</si>
  <si>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</si>
  <si>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</si>
  <si>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</si>
  <si>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</si>
  <si>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</si>
  <si>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</si>
  <si>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</si>
  <si>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</si>
  <si>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</si>
  <si>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</si>
  <si>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</si>
  <si>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</si>
  <si>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</si>
  <si>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</si>
  <si>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</si>
  <si>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</si>
  <si>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</si>
  <si>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</si>
  <si>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</si>
  <si>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</si>
  <si>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</si>
  <si>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</si>
  <si>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</si>
  <si>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</si>
  <si>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</si>
  <si>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</si>
  <si>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</si>
  <si>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</si>
  <si>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</si>
  <si>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</si>
  <si>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</si>
  <si>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</si>
  <si>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</si>
  <si>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</si>
  <si>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</si>
  <si>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</si>
  <si>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</si>
  <si>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</si>
  <si>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</si>
  <si>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</si>
  <si>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</si>
  <si>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</si>
  <si>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</si>
  <si>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</si>
  <si>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</si>
  <si>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</si>
  <si>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</si>
  <si>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</si>
  <si>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</si>
  <si>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</si>
  <si>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</si>
  <si>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</si>
  <si>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</si>
  <si>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</si>
  <si>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</si>
  <si>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</si>
  <si>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</si>
  <si>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</si>
  <si>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</si>
  <si>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</si>
  <si>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</si>
  <si>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</si>
  <si>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</si>
  <si>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</si>
  <si>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</si>
  <si>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</si>
  <si>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</si>
  <si>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</si>
  <si>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</si>
  <si>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</si>
  <si>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</si>
  <si>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</si>
  <si>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</si>
  <si>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</si>
  <si>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</si>
  <si>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</si>
  <si>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</si>
  <si>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</si>
  <si>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</si>
  <si>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</si>
  <si>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</si>
  <si>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</si>
  <si>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</si>
  <si>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</si>
  <si>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</si>
  <si>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</si>
  <si>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</si>
  <si>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</si>
  <si>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</si>
  <si>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</si>
  <si>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</si>
  <si>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</si>
  <si>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</si>
  <si>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</si>
  <si>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</si>
  <si>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</si>
  <si>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</si>
  <si>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</si>
  <si>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</si>
  <si>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</si>
  <si>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</si>
  <si>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</si>
  <si>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</si>
  <si>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</si>
  <si>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</si>
  <si>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</si>
  <si>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</si>
  <si>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</si>
  <si>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</si>
  <si>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</si>
  <si>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</si>
  <si>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</si>
  <si>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</si>
  <si>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</si>
  <si>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</si>
  <si>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</si>
  <si>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</si>
  <si>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</si>
  <si>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</si>
  <si>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</si>
  <si>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</si>
  <si>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</si>
  <si>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</si>
  <si>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</si>
  <si>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</si>
  <si>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</si>
  <si>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</si>
  <si>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</si>
  <si>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</si>
  <si>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</si>
  <si>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</si>
  <si>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</si>
  <si>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</si>
  <si>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</si>
  <si>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</si>
  <si>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</si>
  <si>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</si>
  <si>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</si>
  <si>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</si>
  <si>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</si>
  <si>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</si>
  <si>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</si>
  <si>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</si>
  <si>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</si>
  <si>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</si>
  <si>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</si>
  <si>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</si>
  <si>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</si>
  <si>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</si>
  <si>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</si>
  <si>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</si>
  <si>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</si>
  <si>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</si>
  <si>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</si>
  <si>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</si>
  <si>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</si>
  <si>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</si>
  <si>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</si>
  <si>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</si>
  <si>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</si>
  <si>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</si>
  <si>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</si>
  <si>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</si>
  <si>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</si>
  <si>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</si>
  <si>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</si>
  <si>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</si>
  <si>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</si>
  <si>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</si>
  <si>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</si>
  <si>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</si>
  <si>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</si>
  <si>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</si>
  <si>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</si>
  <si>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</si>
  <si>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</si>
  <si>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</si>
  <si>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</si>
  <si>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</si>
  <si>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</si>
  <si>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</si>
  <si>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</si>
  <si>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</si>
  <si>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</si>
  <si>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</si>
  <si>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</si>
  <si>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</si>
  <si>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</si>
  <si>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</si>
  <si>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</si>
  <si>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</si>
  <si>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</si>
  <si>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</si>
  <si>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</si>
  <si>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</si>
  <si>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</si>
  <si>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</si>
  <si>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</si>
  <si>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</si>
  <si>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</si>
  <si>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</si>
  <si>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</si>
  <si>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</si>
  <si>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</si>
  <si>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</si>
  <si>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</si>
  <si>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</si>
  <si>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</si>
  <si>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</si>
  <si>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</si>
  <si>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</si>
  <si>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</si>
  <si>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</si>
  <si>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</si>
  <si>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</si>
  <si>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</si>
  <si>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</si>
  <si>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</si>
  <si>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</si>
  <si>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</si>
  <si>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</si>
  <si>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</si>
  <si>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</si>
  <si>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</si>
  <si>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</si>
  <si>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</si>
  <si>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</si>
  <si>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</si>
  <si>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</si>
  <si>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</si>
  <si>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</si>
  <si>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</si>
  <si>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</si>
  <si>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</si>
  <si>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</si>
  <si>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</si>
  <si>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</si>
  <si>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</si>
  <si>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</si>
  <si>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</si>
  <si>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</si>
  <si>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</si>
  <si>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</si>
  <si>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</si>
  <si>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</si>
  <si>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</si>
  <si>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</si>
  <si>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</si>
  <si>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</si>
  <si>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</si>
  <si>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</si>
  <si>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</si>
  <si>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</si>
  <si>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</si>
  <si>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</si>
  <si>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</si>
  <si>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</si>
  <si>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</si>
  <si>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</si>
  <si>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</si>
  <si>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</si>
  <si>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</si>
  <si>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</si>
  <si>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</si>
  <si>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</si>
  <si>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</si>
  <si>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</si>
  <si>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</si>
  <si>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</si>
  <si>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</si>
  <si>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</si>
  <si>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</si>
  <si>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</si>
  <si>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</si>
  <si>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</si>
  <si>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</si>
  <si>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</si>
  <si>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</si>
  <si>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</si>
  <si>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</si>
  <si>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</si>
  <si>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</si>
  <si>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</si>
  <si>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</si>
  <si>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</si>
  <si>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</si>
  <si>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</si>
  <si>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</si>
  <si>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</si>
  <si>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</si>
  <si>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</si>
  <si>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</si>
  <si>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</si>
  <si>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</si>
  <si>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</si>
  <si>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</si>
  <si>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</si>
  <si>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</si>
  <si>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</si>
  <si>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</si>
  <si>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</si>
  <si>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</si>
  <si>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</si>
  <si>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</si>
  <si>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</si>
  <si>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</si>
  <si>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</si>
  <si>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</si>
  <si>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</si>
  <si>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</si>
  <si>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</si>
  <si>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</si>
  <si>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</si>
  <si>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</si>
  <si>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</si>
  <si>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</si>
  <si>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</si>
  <si>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</si>
  <si>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</si>
  <si>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</si>
  <si>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</si>
  <si>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</si>
  <si>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</si>
  <si>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</si>
  <si>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</si>
  <si>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</si>
  <si>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</si>
  <si>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</si>
  <si>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</si>
  <si>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</si>
  <si>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</si>
  <si>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</si>
  <si>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</si>
  <si>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</si>
  <si>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</si>
  <si>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</si>
  <si>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</si>
  <si>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</si>
  <si>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</si>
  <si>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</si>
  <si>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</si>
  <si>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</si>
  <si>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</si>
  <si>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</si>
  <si>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</si>
  <si>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</si>
  <si>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</si>
  <si>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</si>
  <si>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</si>
  <si>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</si>
  <si>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</si>
  <si>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</si>
  <si>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</si>
  <si>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</si>
  <si>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</si>
  <si>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</si>
  <si>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</si>
  <si>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</si>
  <si>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</si>
  <si>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</si>
  <si>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</si>
  <si>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</si>
  <si>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</si>
  <si>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</si>
  <si>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</si>
  <si>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</si>
  <si>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</si>
  <si>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</si>
  <si>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</si>
  <si>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</si>
  <si>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</si>
  <si>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</si>
  <si>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</si>
  <si>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</si>
  <si>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</si>
  <si>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</si>
  <si>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</si>
  <si>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</si>
  <si>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</si>
  <si>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</si>
  <si>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</si>
  <si>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</si>
  <si>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</si>
  <si>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</si>
  <si>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</si>
  <si>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</si>
  <si>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</si>
  <si>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</si>
  <si>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</si>
  <si>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</si>
  <si>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</si>
  <si>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</si>
  <si>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</si>
  <si>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</si>
  <si>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</si>
  <si>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</si>
  <si>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</si>
  <si>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</si>
  <si>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</si>
  <si>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</si>
  <si>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</si>
  <si>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</si>
  <si>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</si>
  <si>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</si>
  <si>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</si>
  <si>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</si>
  <si>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</si>
  <si>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</si>
  <si>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</si>
  <si>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</si>
  <si>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</si>
  <si>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</si>
  <si>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</si>
  <si>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</si>
  <si>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</si>
  <si>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</si>
  <si>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</si>
  <si>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</si>
  <si>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</si>
  <si>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</si>
  <si>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</si>
  <si>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</si>
  <si>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</si>
  <si>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</si>
  <si>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</si>
  <si>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</si>
  <si>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</si>
  <si>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</si>
  <si>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</si>
  <si>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</si>
  <si>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</si>
  <si>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</si>
  <si>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</si>
  <si>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</si>
  <si>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</si>
  <si>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</si>
  <si>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</si>
  <si>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</si>
  <si>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</si>
  <si>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</si>
  <si>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</si>
  <si>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</si>
  <si>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</si>
  <si>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</si>
  <si>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</si>
  <si>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</si>
  <si>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</si>
  <si>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</si>
  <si>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</si>
  <si>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</si>
  <si>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</si>
  <si>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</si>
  <si>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</si>
  <si>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</si>
  <si>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</si>
  <si>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</si>
  <si>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</si>
  <si>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</si>
  <si>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</si>
  <si>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</si>
  <si>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</si>
  <si>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</si>
  <si>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</si>
  <si>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</si>
  <si>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</si>
  <si>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</si>
  <si>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</si>
  <si>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</si>
  <si>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</si>
  <si>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</si>
  <si>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</si>
  <si>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</si>
  <si>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</si>
  <si>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</si>
  <si>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</si>
  <si>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</si>
  <si>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</si>
  <si>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</si>
  <si>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</si>
  <si>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</si>
  <si>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</si>
  <si>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</si>
  <si>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</si>
  <si>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</si>
  <si>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</si>
  <si>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</si>
  <si>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</si>
  <si>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</si>
  <si>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</si>
  <si>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</si>
  <si>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</si>
  <si>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</si>
  <si>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</si>
  <si>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</si>
  <si>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</si>
  <si>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</si>
  <si>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</si>
  <si>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</si>
  <si>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</si>
  <si>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</si>
  <si>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</si>
  <si>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</si>
  <si>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</si>
  <si>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</si>
  <si>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</si>
  <si>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</si>
  <si>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</si>
  <si>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</si>
  <si>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</si>
  <si>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</si>
  <si>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</si>
  <si>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</si>
  <si>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</si>
  <si>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</si>
  <si>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</si>
  <si>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</si>
  <si>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</si>
  <si>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</si>
  <si>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</si>
  <si>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</si>
  <si>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</si>
  <si>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</si>
  <si>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</si>
  <si>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</si>
  <si>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</si>
  <si>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</si>
  <si>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</si>
  <si>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</si>
  <si>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</si>
  <si>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</si>
  <si>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</si>
  <si>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</si>
  <si>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</si>
  <si>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</si>
  <si>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</si>
  <si>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</si>
  <si>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</si>
  <si>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</si>
  <si>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</si>
  <si>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</si>
  <si>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</si>
  <si>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</si>
  <si>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</si>
  <si>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</si>
  <si>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</si>
  <si>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</si>
  <si>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</si>
  <si>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</si>
  <si>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</si>
  <si>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</si>
  <si>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</si>
  <si>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</si>
  <si>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</si>
  <si>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</si>
  <si>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</si>
  <si>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</si>
  <si>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</si>
  <si>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</si>
  <si>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</si>
  <si>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</si>
  <si>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</si>
  <si>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</si>
  <si>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</si>
  <si>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</si>
  <si>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</si>
  <si>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</si>
  <si>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</si>
  <si>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</si>
  <si>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</si>
  <si>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</si>
  <si>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</si>
  <si>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</si>
  <si>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</si>
  <si>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</si>
  <si>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</si>
  <si>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</si>
  <si>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</si>
  <si>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</si>
  <si>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</si>
  <si>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</si>
  <si>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</si>
  <si>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</si>
  <si>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</si>
  <si>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</si>
  <si>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</si>
  <si>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</si>
  <si>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</si>
  <si>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</si>
  <si>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</si>
  <si>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</si>
  <si>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</si>
  <si>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</si>
  <si>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</si>
  <si>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</si>
  <si>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</si>
  <si>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</si>
  <si>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</si>
  <si>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</si>
  <si>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</si>
  <si>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</si>
  <si>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</si>
  <si>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</si>
  <si>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</si>
  <si>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</si>
  <si>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</si>
  <si>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</si>
  <si>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</si>
  <si>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</si>
  <si>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</si>
  <si>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</si>
  <si>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</si>
  <si>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</si>
  <si>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</si>
  <si>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</si>
  <si>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</si>
  <si>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</si>
  <si>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</si>
  <si>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</si>
  <si>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</si>
  <si>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</si>
  <si>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</si>
  <si>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</si>
  <si>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</si>
  <si>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</si>
  <si>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</si>
  <si>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</si>
  <si>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</si>
  <si>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</si>
  <si>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</si>
  <si>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</si>
  <si>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</si>
  <si>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</si>
  <si>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</si>
  <si>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</si>
  <si>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</si>
  <si>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</si>
  <si>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</si>
  <si>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</si>
  <si>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</si>
  <si>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</si>
  <si>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</si>
  <si>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</si>
  <si>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</si>
  <si>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</si>
  <si>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</si>
  <si>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</si>
  <si>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</si>
  <si>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</si>
  <si>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</si>
  <si>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</si>
  <si>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</si>
  <si>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</si>
  <si>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</si>
  <si>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</si>
  <si>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</si>
  <si>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</si>
  <si>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</si>
  <si>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</si>
  <si>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</si>
  <si>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</si>
  <si>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</si>
  <si>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</si>
  <si>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</si>
  <si>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</si>
  <si>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</si>
  <si>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</si>
  <si>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</si>
  <si>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</si>
  <si>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</si>
  <si>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</si>
  <si>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</si>
  <si>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</si>
  <si>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</si>
  <si>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</si>
  <si>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</si>
  <si>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</si>
  <si>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</si>
  <si>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</si>
  <si>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</si>
  <si>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</si>
  <si>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</si>
  <si>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</si>
  <si>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</si>
  <si>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</si>
  <si>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</si>
  <si>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</si>
  <si>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</si>
  <si>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</si>
  <si>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</si>
  <si>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</si>
  <si>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</si>
  <si>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</si>
  <si>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</si>
  <si>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</si>
  <si>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</si>
  <si>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</si>
  <si>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</si>
  <si>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</si>
  <si>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</si>
  <si>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</si>
  <si>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</si>
  <si>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</si>
  <si>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</si>
  <si>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</si>
  <si>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</si>
  <si>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</si>
  <si>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</si>
  <si>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</si>
  <si>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</si>
  <si>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</si>
  <si>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</si>
  <si>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</si>
  <si>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</si>
  <si>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</si>
  <si>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</si>
  <si>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</si>
  <si>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</si>
  <si>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</si>
  <si>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</si>
  <si>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</si>
  <si>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</si>
  <si>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</si>
  <si>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</si>
  <si>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</si>
  <si>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</si>
  <si>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</si>
  <si>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</si>
  <si>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</si>
  <si>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</si>
  <si>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</si>
  <si>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</si>
  <si>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</si>
  <si>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</si>
  <si>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</si>
  <si>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</si>
  <si>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</si>
  <si>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</si>
  <si>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</si>
  <si>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</si>
  <si>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</si>
  <si>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</si>
  <si>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</si>
  <si>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</si>
  <si>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</si>
  <si>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</si>
  <si>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</si>
  <si>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</si>
  <si>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</si>
  <si>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</si>
  <si>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</si>
  <si>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</si>
  <si>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</si>
  <si>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</si>
  <si>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</si>
  <si>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</si>
  <si>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</si>
  <si>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</si>
  <si>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</si>
  <si>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</si>
  <si>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</si>
  <si>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</si>
  <si>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</si>
  <si>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</si>
  <si>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</si>
  <si>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</si>
  <si>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</si>
  <si>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</si>
  <si>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</si>
  <si>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</si>
  <si>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</si>
  <si>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</si>
  <si>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</si>
  <si>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</si>
  <si>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</si>
  <si>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</si>
  <si>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</si>
  <si>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</si>
  <si>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</si>
  <si>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</si>
  <si>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</si>
  <si>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</si>
  <si>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</si>
  <si>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</si>
  <si>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</si>
  <si>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</si>
  <si>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</si>
  <si>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</si>
  <si>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</si>
  <si>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</si>
  <si>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</si>
  <si>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</si>
  <si>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</si>
  <si>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</si>
  <si>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</si>
  <si>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</si>
  <si>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</si>
  <si>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</si>
  <si>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</si>
  <si>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</si>
  <si>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</si>
  <si>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</si>
  <si>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</si>
  <si>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</si>
  <si>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</si>
  <si>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</si>
  <si>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</si>
  <si>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</si>
  <si>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</si>
  <si>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</si>
  <si>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</si>
  <si>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</si>
  <si>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</si>
  <si>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</si>
  <si>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</si>
  <si>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</si>
  <si>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</si>
  <si>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</si>
  <si>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</si>
  <si>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</si>
  <si>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</si>
  <si>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</si>
  <si>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</si>
  <si>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</si>
  <si>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</si>
  <si>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</si>
  <si>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</si>
  <si>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</si>
  <si>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</si>
  <si>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</si>
  <si>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</si>
  <si>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</si>
  <si>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</si>
  <si>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</si>
  <si>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</si>
  <si>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</si>
  <si>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</si>
  <si>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</si>
  <si>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</si>
  <si>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</si>
  <si>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</si>
  <si>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</si>
  <si>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</si>
  <si>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</si>
  <si>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</si>
  <si>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</si>
  <si>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</si>
  <si>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</si>
  <si>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</si>
  <si>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</si>
  <si>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</si>
  <si>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</si>
  <si>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</si>
  <si>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</si>
  <si>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</si>
  <si>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</si>
  <si>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</si>
  <si>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</si>
  <si>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</si>
  <si>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</si>
  <si>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</si>
  <si>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</si>
  <si>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</si>
  <si>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</si>
  <si>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</si>
  <si>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</si>
  <si>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</si>
  <si>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</si>
  <si>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</si>
  <si>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</si>
  <si>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</si>
  <si>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</si>
  <si>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</si>
  <si>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</si>
  <si>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</si>
  <si>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</si>
  <si>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</si>
  <si>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</si>
  <si>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</si>
  <si>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</si>
  <si>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</si>
  <si>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</si>
  <si>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</si>
  <si>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</si>
  <si>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</si>
  <si>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</si>
  <si>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</si>
  <si>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</si>
  <si>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</si>
  <si>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</si>
  <si>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</si>
  <si>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</si>
  <si>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</si>
  <si>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</si>
  <si>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</si>
  <si>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</si>
  <si>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</si>
  <si>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</si>
  <si>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</si>
  <si>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</si>
  <si>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</si>
  <si>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</si>
  <si>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</si>
  <si>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</si>
  <si>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</si>
  <si>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</si>
  <si>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</si>
  <si>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</si>
  <si>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</si>
  <si>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</si>
  <si>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</si>
  <si>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</si>
  <si>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</si>
  <si>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</si>
  <si>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</si>
  <si>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</si>
  <si>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</si>
  <si>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</si>
  <si>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</si>
  <si>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</si>
  <si>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</si>
  <si>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</si>
  <si>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</si>
  <si>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</si>
  <si>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</si>
  <si>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</si>
  <si>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</si>
  <si>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</si>
  <si>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</si>
  <si>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</si>
  <si>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</si>
  <si>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</si>
  <si>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</si>
  <si>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</si>
  <si>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</si>
  <si>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</si>
  <si>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</si>
  <si>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</si>
  <si>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</si>
  <si>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</si>
  <si>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</si>
  <si>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</si>
  <si>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</si>
  <si>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</si>
  <si>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</si>
  <si>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</si>
  <si>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</si>
  <si>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</si>
  <si>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</si>
  <si>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</si>
  <si>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</si>
  <si>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</si>
  <si>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</si>
  <si>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</si>
  <si>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</si>
  <si>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</si>
  <si>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</si>
  <si>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</si>
  <si>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</si>
  <si>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</si>
  <si>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</si>
  <si>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</si>
  <si>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</si>
  <si>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</si>
  <si>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</si>
  <si>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</si>
  <si>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</si>
  <si>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</si>
  <si>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</si>
  <si>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</si>
  <si>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</si>
  <si>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</si>
  <si>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</si>
  <si>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</si>
  <si>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</si>
  <si>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</si>
  <si>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</si>
  <si>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</si>
  <si>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</si>
  <si>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</si>
  <si>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</si>
  <si>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</si>
  <si>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</si>
  <si>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</si>
  <si>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</si>
  <si>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</si>
  <si>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</si>
  <si>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</si>
  <si>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</si>
  <si>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</si>
  <si>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</si>
  <si>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</si>
  <si>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</si>
  <si>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</si>
  <si>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</si>
  <si>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</si>
  <si>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</si>
  <si>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</si>
  <si>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</si>
  <si>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</si>
  <si>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</si>
  <si>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</si>
  <si>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</si>
  <si>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</si>
  <si>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</si>
  <si>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</si>
  <si>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</si>
  <si>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</si>
  <si>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</si>
  <si>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</si>
  <si>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</si>
  <si>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</si>
  <si>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</si>
  <si>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</si>
  <si>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</si>
  <si>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</si>
  <si>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</si>
  <si>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</si>
  <si>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</si>
  <si>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</si>
  <si>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</si>
  <si>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</si>
  <si>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</si>
  <si>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</si>
  <si>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</si>
  <si>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</si>
  <si>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</si>
  <si>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</si>
  <si>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</si>
  <si>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</si>
  <si>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</si>
  <si>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</si>
  <si>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</si>
  <si>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</si>
  <si>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</si>
  <si>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</si>
  <si>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</si>
  <si>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</si>
  <si>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</si>
  <si>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</si>
  <si>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</si>
  <si>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</si>
  <si>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</si>
  <si>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</si>
  <si>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</si>
  <si>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</si>
  <si>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</si>
  <si>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</si>
  <si>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</si>
  <si>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</si>
  <si>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</si>
  <si>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</si>
  <si>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</si>
  <si>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</si>
  <si>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</si>
  <si>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</si>
  <si>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</si>
  <si>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</si>
  <si>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</si>
  <si>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</si>
  <si>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</si>
  <si>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</si>
  <si>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</si>
  <si>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</si>
  <si>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</si>
  <si>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</si>
  <si>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</si>
  <si>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</si>
  <si>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</si>
  <si>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</si>
  <si>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</si>
  <si>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</si>
  <si>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</si>
  <si>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</si>
  <si>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</si>
  <si>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</si>
  <si>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</si>
  <si>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</si>
  <si>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</si>
  <si>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</si>
  <si>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</si>
  <si>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</si>
  <si>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</si>
  <si>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</si>
  <si>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</si>
  <si>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</si>
  <si>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</si>
  <si>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</si>
  <si>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</si>
  <si>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</si>
  <si>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</si>
  <si>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</si>
  <si>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</si>
  <si>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</si>
  <si>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</si>
  <si>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</si>
  <si>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</si>
  <si>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</si>
  <si>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</si>
  <si>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</si>
  <si>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</si>
  <si>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</si>
  <si>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</si>
  <si>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</si>
  <si>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</si>
  <si>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</si>
  <si>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</si>
  <si>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</si>
  <si>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</si>
  <si>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</si>
  <si>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</si>
  <si>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</si>
  <si>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</si>
  <si>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</si>
  <si>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</si>
  <si>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</si>
  <si>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</si>
  <si>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</si>
  <si>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</si>
  <si>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</si>
  <si>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</si>
  <si>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</si>
  <si>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</si>
  <si>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</si>
  <si>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</si>
  <si>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</si>
  <si>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</si>
  <si>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</si>
  <si>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</si>
  <si>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</si>
  <si>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</si>
  <si>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</si>
  <si>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</si>
  <si>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</si>
  <si>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</si>
  <si>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</si>
  <si>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</si>
  <si>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</si>
  <si>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</si>
  <si>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</si>
  <si>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</si>
  <si>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</si>
  <si>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</si>
  <si>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</si>
  <si>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</si>
  <si>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</si>
  <si>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</si>
  <si>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</si>
  <si>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</si>
  <si>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</si>
  <si>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</si>
  <si>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</si>
  <si>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</si>
  <si>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</si>
  <si>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</si>
  <si>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</si>
  <si>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</si>
  <si>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</si>
  <si>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</si>
  <si>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</si>
  <si>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</si>
  <si>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</si>
  <si>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</si>
  <si>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</si>
  <si>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</si>
  <si>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</si>
  <si>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</si>
  <si>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</si>
  <si>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</si>
  <si>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</si>
  <si>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</si>
  <si>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</si>
  <si>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</si>
  <si>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</si>
  <si>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</si>
  <si>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</si>
  <si>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</si>
  <si>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</si>
  <si>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</si>
  <si>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</si>
  <si>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</si>
  <si>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</si>
  <si>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</si>
  <si>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</si>
  <si>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</si>
  <si>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</si>
  <si>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</si>
  <si>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</si>
  <si>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</si>
  <si>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</si>
  <si>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</si>
  <si>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</si>
  <si>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</si>
  <si>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</si>
  <si>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</si>
  <si>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</si>
  <si>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</si>
  <si>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</si>
  <si>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</si>
  <si>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</si>
  <si>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</si>
  <si>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</si>
  <si>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</si>
  <si>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</si>
  <si>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</si>
  <si>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</si>
  <si>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</si>
  <si>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</si>
  <si>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</si>
  <si>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</si>
  <si>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</si>
  <si>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</si>
  <si>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</si>
  <si>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</si>
  <si>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</si>
  <si>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</si>
  <si>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</si>
  <si>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</si>
  <si>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</si>
  <si>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</si>
  <si>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</si>
  <si>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</si>
  <si>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</si>
  <si>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</si>
  <si>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</si>
  <si>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</si>
  <si>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</si>
  <si>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</si>
  <si>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</si>
  <si>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</si>
  <si>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</si>
  <si>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</si>
  <si>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</si>
  <si>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</si>
  <si>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</si>
  <si>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</si>
  <si>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</si>
  <si>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</si>
  <si>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</si>
  <si>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</si>
  <si>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</si>
  <si>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</si>
  <si>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</si>
  <si>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</si>
  <si>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</si>
  <si>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</si>
  <si>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</si>
  <si>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</si>
  <si>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</si>
  <si>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</si>
  <si>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</si>
  <si>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</si>
  <si>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</si>
  <si>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</si>
  <si>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</si>
  <si>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</si>
  <si>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</si>
  <si>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</si>
  <si>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</si>
  <si>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</si>
  <si>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</si>
  <si>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</si>
  <si>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</si>
  <si>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</si>
  <si>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</si>
  <si>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</si>
  <si>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</si>
  <si>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</si>
  <si>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</si>
  <si>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</si>
  <si>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</si>
  <si>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</si>
  <si>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</si>
  <si>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</si>
  <si>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</si>
  <si>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</si>
  <si>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</si>
  <si>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</si>
  <si>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</si>
  <si>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</si>
  <si>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</si>
  <si>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</si>
  <si>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</si>
  <si>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</si>
  <si>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</si>
  <si>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</si>
  <si>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</si>
  <si>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</si>
  <si>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</si>
  <si>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</si>
  <si>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</si>
  <si>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</si>
  <si>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</si>
  <si>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</si>
  <si>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</si>
  <si>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</si>
  <si>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</si>
  <si>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</si>
  <si>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</si>
  <si>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</si>
  <si>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</si>
  <si>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</si>
  <si>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</si>
  <si>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</si>
  <si>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</si>
  <si>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</si>
  <si>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</si>
  <si>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</si>
  <si>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</si>
  <si>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</si>
  <si>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</si>
  <si>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</si>
  <si>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</si>
  <si>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</si>
  <si>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</si>
  <si>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</si>
  <si>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</si>
  <si>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</si>
  <si>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</si>
  <si>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</si>
  <si>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</si>
  <si>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</si>
  <si>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</si>
  <si>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</si>
  <si>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</si>
  <si>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</si>
  <si>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</si>
  <si>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</si>
  <si>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</si>
  <si>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</si>
  <si>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</si>
  <si>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</si>
  <si>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</si>
  <si>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</si>
  <si>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</si>
  <si>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</si>
  <si>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</si>
  <si>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</si>
  <si>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</si>
  <si>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</si>
  <si>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</si>
  <si>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</si>
  <si>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</si>
  <si>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</si>
  <si>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</si>
  <si>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</si>
  <si>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</si>
  <si>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</si>
  <si>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</si>
  <si>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</si>
  <si>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</si>
  <si>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</si>
  <si>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</si>
  <si>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</si>
  <si>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</si>
  <si>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</si>
  <si>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</si>
  <si>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</si>
  <si>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</si>
  <si>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</si>
  <si>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</si>
  <si>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</si>
  <si>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</si>
  <si>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</si>
  <si>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</si>
  <si>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</si>
  <si>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</si>
  <si>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</si>
  <si>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</si>
  <si>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</si>
  <si>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</si>
  <si>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</si>
  <si>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</si>
  <si>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</si>
  <si>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</si>
  <si>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</si>
  <si>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</si>
  <si>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</si>
  <si>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</si>
  <si>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</si>
  <si>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</si>
  <si>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</si>
  <si>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</si>
  <si>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</si>
  <si>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</si>
  <si>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</si>
  <si>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</si>
  <si>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</si>
  <si>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</si>
  <si>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</si>
  <si>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</si>
  <si>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</si>
  <si>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</si>
  <si>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</si>
  <si>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</si>
  <si>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</si>
  <si>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</si>
  <si>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</si>
  <si>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</si>
  <si>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</si>
  <si>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</si>
  <si>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</si>
  <si>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</si>
  <si>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</si>
  <si>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</si>
  <si>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</si>
  <si>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</si>
  <si>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</si>
  <si>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</si>
  <si>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</si>
  <si>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</si>
  <si>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</si>
  <si>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</si>
  <si>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</si>
  <si>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</si>
  <si>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</si>
  <si>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</si>
  <si>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</si>
  <si>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</si>
  <si>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</si>
  <si>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</si>
  <si>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</si>
  <si>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</si>
  <si>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</si>
  <si>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</si>
  <si>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</si>
  <si>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</si>
  <si>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</si>
  <si>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</si>
  <si>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</si>
  <si>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</si>
  <si>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</si>
  <si>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</si>
  <si>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</si>
  <si>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</si>
  <si>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</si>
  <si>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</si>
  <si>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</si>
  <si>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</si>
  <si>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</si>
  <si>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</si>
  <si>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</si>
  <si>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</si>
  <si>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</si>
  <si>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</si>
  <si>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</si>
  <si>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</si>
  <si>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</si>
  <si>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</si>
  <si>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</si>
  <si>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</si>
  <si>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</si>
  <si>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</si>
  <si>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</si>
  <si>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</si>
  <si>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</si>
  <si>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</si>
  <si>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</si>
  <si>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</si>
  <si>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</si>
  <si>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</si>
  <si>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</si>
  <si>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</si>
  <si>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</si>
  <si>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</si>
  <si>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</si>
  <si>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</si>
  <si>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</si>
  <si>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</si>
  <si>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</si>
  <si>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</si>
  <si>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</si>
  <si>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</si>
  <si>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</si>
  <si>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</si>
  <si>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</si>
  <si>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</si>
  <si>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</si>
  <si>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</si>
  <si>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</si>
  <si>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</si>
  <si>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</si>
  <si>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</si>
  <si>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</si>
  <si>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</si>
  <si>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</si>
  <si>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</si>
  <si>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</si>
  <si>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</si>
  <si>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</si>
  <si>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</si>
  <si>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</si>
  <si>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</si>
  <si>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</si>
  <si>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</si>
  <si>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</si>
  <si>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</si>
  <si>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</si>
  <si>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</si>
  <si>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</si>
  <si>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</si>
  <si>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</si>
  <si>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</si>
  <si>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</si>
  <si>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</si>
  <si>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</si>
  <si>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</si>
  <si>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</si>
  <si>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</si>
  <si>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</si>
  <si>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</si>
  <si>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</si>
  <si>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</si>
  <si>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</si>
  <si>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</si>
  <si>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</si>
  <si>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</si>
  <si>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</si>
  <si>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</si>
  <si>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</si>
  <si>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</si>
  <si>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</si>
  <si>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</si>
  <si>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</si>
  <si>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</si>
  <si>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</si>
  <si>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</si>
  <si>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</si>
  <si>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</si>
  <si>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</si>
  <si>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</si>
  <si>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</si>
  <si>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</si>
  <si>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</si>
  <si>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</si>
  <si>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</si>
  <si>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</si>
  <si>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</si>
  <si>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</si>
  <si>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</si>
  <si>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</si>
  <si>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</si>
  <si>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</si>
  <si>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</si>
  <si>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</si>
  <si>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</si>
  <si>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</si>
  <si>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</si>
  <si>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</si>
  <si>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</si>
  <si>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</si>
  <si>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</si>
  <si>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</si>
  <si>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</si>
  <si>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</si>
  <si>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</si>
  <si>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</si>
  <si>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</si>
  <si>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</si>
  <si>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</si>
  <si>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</si>
  <si>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</si>
  <si>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</si>
  <si>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</si>
  <si>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</si>
  <si>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</si>
  <si>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</si>
  <si>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</si>
  <si>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</si>
  <si>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</si>
  <si>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</si>
  <si>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</si>
  <si>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</si>
  <si>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</si>
  <si>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</si>
  <si>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</si>
  <si>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</si>
  <si>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</si>
  <si>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</si>
  <si>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</si>
  <si>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</si>
  <si>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</si>
  <si>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</si>
  <si>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</si>
  <si>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</si>
  <si>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</si>
  <si>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</si>
  <si>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</si>
  <si>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</si>
  <si>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</si>
  <si>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</si>
  <si>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</si>
  <si>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</si>
  <si>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</si>
  <si>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</si>
  <si>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</si>
  <si>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</si>
  <si>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</si>
  <si>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</si>
  <si>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</si>
  <si>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</si>
  <si>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</si>
  <si>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</si>
  <si>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</si>
  <si>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</si>
  <si>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</si>
  <si>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</si>
  <si>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</si>
  <si>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</si>
  <si>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</si>
  <si>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</si>
  <si>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</si>
  <si>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</si>
  <si>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</si>
  <si>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</si>
  <si>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</si>
  <si>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</si>
  <si>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</si>
  <si>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</si>
  <si>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</si>
  <si>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</si>
  <si>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</si>
  <si>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</si>
  <si>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</si>
  <si>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</si>
  <si>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</si>
  <si>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</si>
  <si>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</si>
  <si>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</si>
  <si>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</si>
  <si>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</si>
  <si>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</si>
  <si>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</si>
  <si>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</si>
  <si>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</si>
  <si>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</si>
  <si>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</si>
  <si>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</si>
  <si>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</si>
  <si>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</si>
  <si>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</si>
  <si>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</si>
  <si>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</si>
  <si>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</si>
  <si>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</si>
  <si>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</si>
  <si>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</si>
  <si>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</si>
  <si>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</si>
  <si>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</si>
  <si>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</si>
  <si>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</si>
  <si>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</si>
  <si>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</si>
  <si>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</si>
  <si>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</si>
  <si>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</si>
  <si>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</si>
  <si>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</si>
  <si>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</si>
  <si>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</si>
  <si>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</si>
  <si>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</si>
  <si>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</si>
  <si>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</si>
  <si>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</si>
  <si>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</si>
  <si>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</si>
  <si>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</si>
  <si>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</si>
  <si>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</si>
  <si>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</si>
  <si>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</si>
  <si>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</si>
  <si>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</si>
  <si>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</si>
  <si>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</si>
  <si>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</si>
  <si>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</si>
  <si>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</si>
  <si>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</si>
  <si>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</si>
  <si>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</si>
  <si>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</si>
  <si>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</si>
  <si>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</si>
  <si>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</si>
  <si>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</si>
  <si>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</si>
  <si>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</si>
  <si>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</si>
  <si>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</si>
  <si>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</si>
  <si>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</si>
  <si>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</si>
  <si>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</si>
  <si>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</si>
  <si>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</si>
  <si>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</si>
  <si>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</si>
  <si>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</si>
  <si>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</si>
  <si>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</si>
  <si>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</si>
  <si>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</si>
  <si>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</si>
  <si>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</si>
  <si>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</si>
  <si>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</si>
  <si>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</si>
  <si>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</si>
  <si>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</si>
  <si>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</si>
  <si>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</si>
  <si>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</si>
  <si>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</si>
  <si>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</si>
  <si>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</si>
  <si>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</si>
  <si>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</si>
  <si>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</si>
  <si>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</si>
  <si>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</si>
  <si>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</si>
  <si>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</si>
  <si>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</si>
  <si>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</si>
  <si>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</si>
  <si>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</si>
  <si>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</si>
  <si>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</si>
  <si>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</si>
  <si>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</si>
  <si>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</si>
  <si>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</si>
  <si>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</si>
  <si>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</si>
  <si>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</si>
  <si>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</si>
  <si>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</si>
  <si>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</si>
  <si>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</si>
  <si>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</si>
  <si>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</si>
  <si>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</si>
  <si>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</si>
  <si>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</si>
  <si>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</si>
  <si>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</si>
  <si>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</si>
  <si>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</si>
  <si>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</si>
  <si>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</si>
  <si>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</si>
  <si>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</si>
  <si>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</si>
  <si>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</si>
  <si>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</si>
  <si>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</si>
  <si>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</si>
  <si>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</si>
  <si>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</si>
  <si>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</si>
  <si>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</si>
  <si>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</si>
  <si>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</si>
  <si>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</si>
  <si>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</si>
  <si>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</si>
  <si>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</si>
  <si>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</si>
  <si>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</si>
  <si>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</si>
  <si>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</si>
  <si>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</si>
  <si>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</si>
  <si>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</si>
  <si>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</si>
  <si>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</si>
  <si>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</si>
  <si>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</si>
  <si>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</si>
  <si>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</si>
  <si>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</si>
  <si>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</si>
  <si>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</si>
  <si>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</si>
  <si>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</si>
  <si>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</si>
  <si>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</si>
  <si>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</si>
  <si>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</si>
  <si>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</si>
  <si>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</si>
  <si>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</si>
  <si>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</si>
  <si>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</si>
  <si>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</si>
  <si>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</si>
  <si>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</si>
  <si>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</si>
  <si>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</si>
  <si>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</si>
  <si>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</si>
  <si>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</si>
  <si>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</si>
  <si>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</si>
  <si>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</si>
  <si>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</si>
  <si>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</si>
  <si>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</si>
  <si>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</si>
  <si>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</si>
  <si>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</si>
  <si>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</si>
  <si>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</si>
  <si>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</si>
  <si>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</si>
  <si>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</si>
  <si>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</si>
  <si>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</si>
  <si>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</si>
  <si>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</si>
  <si>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</si>
  <si>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</si>
  <si>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</si>
  <si>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</si>
  <si>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</si>
  <si>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</si>
  <si>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</si>
  <si>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</si>
  <si>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</si>
  <si>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</si>
  <si>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</si>
  <si>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</si>
  <si>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</si>
  <si>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</si>
  <si>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</si>
  <si>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</si>
  <si>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</si>
  <si>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</si>
  <si>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</si>
  <si>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</si>
  <si>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</si>
  <si>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</si>
  <si>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</si>
  <si>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</si>
  <si>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</si>
  <si>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</si>
  <si>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</si>
  <si>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</si>
  <si>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</si>
  <si>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</si>
  <si>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</si>
  <si>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</si>
  <si>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</si>
  <si>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</si>
  <si>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</si>
  <si>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</si>
  <si>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</si>
  <si>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</si>
  <si>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</si>
  <si>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</si>
  <si>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</si>
  <si>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</si>
  <si>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</si>
  <si>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</si>
  <si>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</si>
  <si>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</si>
  <si>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</si>
  <si>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</si>
  <si>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</si>
  <si>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</si>
  <si>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</si>
  <si>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</si>
  <si>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</si>
  <si>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</si>
  <si>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</si>
  <si>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</si>
  <si>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</si>
  <si>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</si>
  <si>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</si>
  <si>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</si>
  <si>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</si>
  <si>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</si>
  <si>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</si>
  <si>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</si>
  <si>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</si>
  <si>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</si>
  <si>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</si>
  <si>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</si>
  <si>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</si>
  <si>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</si>
  <si>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</si>
  <si>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</si>
  <si>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</si>
  <si>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</si>
  <si>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</si>
  <si>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</si>
  <si>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</si>
  <si>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</si>
  <si>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</si>
  <si>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</si>
  <si>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</si>
  <si>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</si>
  <si>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</si>
  <si>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</si>
  <si>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</si>
  <si>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</si>
  <si>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</si>
  <si>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</si>
  <si>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</si>
  <si>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</si>
  <si>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</si>
  <si>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</si>
  <si>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</si>
  <si>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</si>
  <si>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</si>
  <si>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</si>
  <si>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</si>
  <si>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</si>
  <si>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</si>
  <si>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</si>
  <si>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</si>
  <si>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</si>
  <si>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</si>
  <si>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</si>
  <si>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</si>
  <si>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</si>
  <si>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</si>
  <si>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</si>
  <si>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</si>
  <si>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</si>
  <si>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</si>
  <si>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</si>
  <si>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</si>
  <si>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</si>
  <si>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</si>
  <si>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</si>
  <si>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</si>
  <si>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</si>
  <si>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</si>
  <si>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</si>
  <si>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</si>
  <si>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</si>
  <si>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</si>
  <si>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</si>
  <si>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</si>
  <si>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</si>
  <si>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</si>
  <si>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</si>
  <si>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</si>
  <si>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</si>
  <si>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</si>
  <si>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</si>
  <si>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</si>
  <si>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</si>
  <si>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</si>
  <si>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</si>
  <si>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</si>
  <si>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</si>
  <si>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</si>
  <si>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</si>
  <si>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</si>
  <si>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</si>
  <si>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</si>
  <si>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</si>
  <si>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</si>
  <si>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</si>
  <si>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</si>
  <si>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</si>
  <si>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</si>
  <si>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</si>
  <si>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</si>
  <si>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</si>
  <si>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</si>
  <si>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</si>
  <si>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</si>
  <si>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</si>
  <si>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</si>
  <si>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</si>
  <si>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</si>
  <si>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</si>
  <si>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</si>
  <si>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</si>
  <si>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</si>
  <si>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</si>
  <si>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</si>
  <si>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</si>
  <si>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</si>
  <si>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</si>
  <si>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</si>
  <si>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</si>
  <si>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</si>
  <si>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</si>
  <si>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</si>
  <si>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</si>
  <si>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</si>
  <si>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</si>
  <si>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</si>
  <si>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</si>
  <si>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</si>
  <si>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</si>
  <si>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</si>
  <si>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</si>
  <si>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</si>
  <si>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</si>
  <si>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</si>
  <si>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</si>
  <si>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</si>
  <si>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</si>
  <si>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</si>
  <si>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</si>
  <si>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</si>
  <si>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</si>
  <si>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</si>
  <si>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</si>
  <si>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</si>
  <si>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</si>
  <si>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</si>
  <si>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</si>
  <si>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</si>
  <si>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</si>
  <si>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</si>
  <si>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</si>
  <si>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</si>
  <si>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</si>
  <si>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</si>
  <si>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</si>
  <si>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</si>
  <si>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</si>
  <si>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</si>
  <si>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</si>
  <si>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</si>
  <si>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</si>
  <si>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</si>
  <si>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</si>
  <si>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</si>
  <si>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</si>
  <si>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</si>
  <si>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</si>
  <si>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</si>
  <si>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</si>
  <si>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</si>
  <si>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</si>
  <si>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</si>
  <si>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</si>
  <si>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</si>
  <si>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</si>
  <si>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</si>
  <si>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</si>
  <si>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</si>
  <si>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</si>
  <si>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</si>
  <si>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</si>
  <si>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</si>
  <si>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</si>
  <si>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</si>
  <si>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</si>
  <si>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</si>
  <si>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</si>
  <si>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</si>
  <si>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</si>
  <si>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</si>
  <si>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</si>
  <si>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</si>
  <si>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</si>
  <si>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</si>
  <si>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</si>
  <si>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</si>
  <si>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</si>
  <si>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</si>
  <si>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</si>
  <si>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</si>
  <si>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</si>
  <si>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</si>
  <si>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</si>
  <si>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</si>
  <si>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</si>
  <si>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</si>
  <si>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</si>
  <si>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</si>
  <si>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</si>
  <si>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</si>
  <si>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</si>
  <si>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</si>
  <si>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</si>
  <si>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</si>
  <si>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</si>
  <si>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</si>
  <si>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</si>
  <si>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</si>
  <si>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</si>
  <si>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</si>
  <si>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</si>
  <si>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</si>
  <si>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</si>
  <si>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</si>
  <si>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</si>
  <si>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</si>
  <si>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</si>
  <si>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</si>
  <si>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</si>
  <si>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</si>
  <si>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</si>
  <si>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</si>
  <si>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</si>
  <si>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</si>
  <si>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</si>
  <si>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</si>
  <si>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</si>
  <si>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</si>
  <si>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</si>
  <si>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</si>
  <si>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</si>
  <si>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</si>
  <si>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</si>
  <si>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</si>
  <si>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</si>
  <si>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</si>
  <si>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</si>
  <si>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</si>
  <si>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</si>
  <si>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</si>
  <si>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</si>
  <si>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</si>
  <si>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</si>
  <si>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</si>
  <si>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</si>
  <si>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</si>
  <si>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</si>
  <si>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</si>
  <si>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</si>
  <si>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</si>
  <si>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</si>
  <si>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</si>
  <si>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</si>
  <si>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</si>
  <si>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</si>
  <si>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</si>
  <si>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</si>
  <si>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</si>
  <si>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</si>
  <si>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</si>
  <si>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</si>
  <si>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</si>
  <si>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</si>
  <si>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</si>
  <si>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</si>
  <si>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</si>
  <si>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</si>
  <si>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</si>
  <si>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</si>
  <si>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</si>
  <si>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</si>
  <si>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</si>
  <si>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</si>
  <si>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</si>
  <si>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</si>
  <si>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</si>
  <si>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</si>
  <si>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</si>
  <si>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</si>
  <si>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</si>
  <si>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</si>
  <si>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</si>
  <si>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</si>
  <si>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</si>
  <si>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</si>
  <si>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</si>
  <si>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</si>
  <si>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</si>
  <si>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</si>
  <si>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</si>
  <si>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</si>
  <si>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</si>
  <si>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</si>
  <si>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</si>
  <si>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</si>
  <si>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</si>
  <si>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</si>
  <si>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</si>
  <si>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</si>
  <si>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</si>
  <si>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</si>
  <si>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</si>
  <si>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</si>
  <si>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</si>
  <si>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</si>
  <si>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</si>
  <si>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</si>
  <si>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</si>
  <si>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</si>
  <si>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</si>
  <si>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</si>
  <si>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</si>
  <si>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</si>
  <si>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</si>
  <si>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</si>
  <si>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</si>
  <si>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</si>
  <si>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</si>
  <si>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</si>
  <si>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</si>
  <si>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</si>
  <si>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</si>
  <si>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</si>
  <si>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</si>
  <si>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</si>
  <si>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</si>
  <si>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</si>
  <si>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</si>
  <si>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</si>
  <si>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</si>
  <si>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</si>
  <si>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</si>
  <si>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</si>
  <si>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</si>
  <si>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</si>
  <si>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</si>
  <si>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</si>
  <si>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</si>
  <si>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</si>
  <si>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</si>
  <si>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</si>
  <si>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</si>
  <si>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</si>
  <si>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</si>
  <si>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</si>
  <si>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</si>
  <si>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</si>
  <si>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</si>
  <si>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</si>
  <si>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</si>
  <si>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</si>
  <si>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</si>
  <si>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</si>
  <si>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</si>
  <si>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</si>
  <si>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</si>
  <si>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</si>
  <si>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</si>
  <si>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</si>
  <si>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</si>
  <si>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</si>
  <si>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</si>
  <si>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</si>
  <si>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</si>
  <si>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</si>
  <si>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</si>
  <si>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</si>
  <si>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</si>
  <si>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</si>
  <si>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</si>
  <si>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</si>
  <si>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</si>
  <si>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</si>
  <si>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</si>
  <si>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</si>
  <si>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</si>
  <si>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</si>
  <si>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</si>
  <si>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</si>
  <si>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</si>
  <si>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</si>
  <si>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</si>
  <si>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</si>
  <si>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</si>
  <si>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</si>
  <si>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</si>
  <si>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</si>
  <si>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</si>
  <si>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</si>
  <si>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</si>
  <si>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</si>
  <si>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</si>
  <si>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</si>
  <si>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</si>
  <si>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</si>
  <si>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</si>
  <si>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</si>
  <si>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</si>
  <si>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</si>
  <si>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</si>
  <si>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</si>
  <si>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</si>
  <si>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</si>
  <si>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</si>
  <si>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</si>
  <si>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</si>
  <si>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</si>
  <si>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</si>
  <si>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</si>
  <si>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</si>
  <si>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</si>
  <si>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</si>
  <si>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</si>
  <si>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</si>
  <si>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</si>
  <si>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</si>
  <si>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</si>
  <si>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</si>
  <si>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</si>
  <si>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</si>
  <si>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</si>
  <si>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</si>
  <si>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</si>
  <si>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</si>
  <si>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</si>
  <si>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</si>
  <si>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</si>
  <si>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</si>
  <si>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</si>
  <si>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</si>
  <si>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</si>
  <si>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</si>
  <si>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</si>
  <si>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</si>
  <si>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</si>
  <si>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</si>
  <si>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</si>
  <si>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</si>
  <si>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</si>
  <si>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</si>
  <si>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</si>
  <si>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</si>
  <si>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</si>
  <si>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</si>
  <si>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</si>
  <si>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</si>
  <si>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</si>
  <si>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</si>
  <si>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</si>
  <si>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</si>
  <si>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</si>
  <si>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</si>
  <si>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</si>
  <si>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</si>
  <si>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</si>
  <si>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</si>
  <si>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</si>
  <si>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</si>
  <si>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</si>
  <si>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</si>
  <si>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</si>
  <si>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</si>
  <si>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</si>
  <si>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</si>
  <si>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</si>
  <si>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</si>
  <si>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</si>
  <si>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</si>
  <si>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</si>
  <si>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</si>
  <si>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</si>
  <si>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</si>
  <si>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</si>
  <si>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</si>
  <si>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</si>
  <si>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</si>
  <si>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</si>
  <si>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</si>
  <si>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</si>
  <si>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</si>
  <si>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</si>
  <si>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</si>
  <si>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</si>
  <si>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</si>
  <si>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</si>
  <si>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</si>
  <si>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</si>
  <si>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</si>
  <si>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</si>
  <si>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</si>
  <si>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</si>
  <si>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</si>
  <si>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</si>
  <si>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</si>
  <si>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</si>
  <si>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</si>
  <si>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</si>
  <si>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</si>
  <si>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</si>
  <si>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</si>
  <si>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</si>
  <si>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</si>
  <si>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</si>
  <si>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</si>
  <si>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</si>
  <si>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</si>
  <si>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</si>
  <si>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</si>
  <si>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</si>
  <si>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</si>
  <si>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</si>
  <si>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</si>
  <si>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</si>
  <si>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</si>
  <si>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</si>
  <si>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</si>
  <si>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</si>
  <si>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</si>
  <si>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</si>
  <si>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</si>
  <si>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</si>
  <si>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</si>
  <si>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</si>
  <si>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</si>
  <si>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</si>
  <si>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</si>
  <si>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</si>
  <si>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</si>
  <si>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</si>
  <si>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</si>
  <si>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</si>
  <si>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</si>
  <si>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</si>
  <si>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</si>
  <si>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</si>
  <si>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</si>
  <si>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</si>
  <si>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</si>
  <si>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</si>
  <si>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</si>
  <si>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</si>
  <si>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</si>
  <si>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</si>
  <si>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</si>
  <si>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</si>
  <si>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</si>
  <si>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</si>
  <si>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</si>
  <si>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</si>
  <si>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</si>
  <si>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</si>
  <si>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</si>
  <si>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</si>
  <si>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</si>
  <si>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</si>
  <si>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</si>
  <si>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</si>
  <si>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</si>
  <si>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</si>
  <si>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</si>
  <si>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</si>
  <si>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</si>
  <si>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</si>
  <si>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</si>
  <si>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</si>
  <si>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</si>
  <si>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</si>
  <si>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</si>
  <si>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</si>
  <si>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</si>
  <si>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</si>
  <si>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</si>
  <si>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</si>
  <si>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</si>
  <si>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</si>
  <si>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</si>
  <si>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</si>
  <si>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</si>
  <si>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</si>
  <si>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</si>
  <si>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</si>
  <si>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</si>
  <si>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</si>
  <si>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</si>
  <si>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</si>
  <si>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</si>
  <si>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</si>
  <si>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</si>
  <si>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</si>
  <si>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</si>
  <si>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</si>
  <si>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</si>
  <si>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</si>
  <si>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</si>
  <si>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</si>
  <si>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</si>
  <si>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</si>
  <si>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</si>
  <si>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</si>
  <si>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</si>
  <si>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</si>
  <si>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</si>
  <si>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</si>
  <si>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</si>
  <si>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</si>
  <si>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</si>
  <si>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</si>
  <si>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</si>
  <si>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</si>
  <si>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</si>
  <si>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</si>
  <si>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</si>
  <si>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</si>
  <si>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</si>
  <si>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</si>
  <si>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</si>
  <si>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</si>
  <si>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</si>
  <si>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</si>
  <si>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</si>
  <si>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</si>
  <si>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</si>
  <si>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</si>
  <si>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</si>
  <si>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</si>
  <si>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</si>
  <si>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</si>
  <si>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</si>
  <si>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</si>
  <si>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</si>
  <si>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</si>
  <si>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</si>
  <si>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</si>
  <si>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</si>
  <si>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</si>
  <si>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</si>
  <si>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</si>
  <si>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</si>
  <si>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</si>
  <si>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</si>
  <si>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</si>
  <si>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</si>
  <si>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</si>
  <si>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</si>
  <si>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</si>
  <si>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</si>
  <si>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</si>
  <si>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</si>
  <si>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</si>
  <si>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</si>
  <si>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</si>
  <si>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</si>
  <si>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</si>
  <si>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</si>
  <si>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</si>
  <si>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</si>
  <si>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</si>
  <si>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</si>
  <si>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</si>
  <si>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</si>
  <si>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</si>
  <si>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</si>
  <si>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</si>
  <si>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</si>
  <si>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</si>
  <si>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</si>
  <si>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</si>
  <si>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</si>
  <si>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</si>
  <si>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</si>
  <si>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</si>
  <si>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</si>
  <si>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</si>
  <si>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</si>
  <si>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</si>
  <si>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</si>
  <si>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</si>
  <si>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</si>
  <si>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</si>
  <si>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</si>
  <si>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</si>
  <si>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</si>
  <si>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</si>
  <si>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</si>
  <si>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</si>
  <si>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</si>
  <si>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</si>
  <si>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</si>
  <si>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</si>
  <si>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</si>
  <si>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</si>
  <si>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</si>
  <si>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</si>
  <si>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</si>
  <si>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</si>
  <si>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</si>
  <si>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</si>
  <si>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</si>
  <si>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</si>
  <si>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</si>
  <si>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</si>
  <si>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</si>
  <si>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</si>
  <si>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</si>
  <si>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</si>
  <si>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</si>
  <si>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</si>
  <si>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</si>
  <si>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</si>
  <si>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</si>
  <si>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</si>
  <si>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</si>
  <si>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</si>
  <si>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</si>
  <si>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</si>
  <si>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</si>
  <si>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</si>
  <si>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</si>
  <si>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</si>
  <si>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</si>
  <si>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</si>
  <si>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</si>
  <si>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</si>
  <si>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</si>
  <si>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</si>
  <si>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</si>
  <si>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</si>
  <si>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</si>
  <si>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</si>
  <si>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</si>
  <si>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</si>
  <si>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</si>
  <si>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</si>
  <si>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</si>
  <si>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</si>
  <si>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</si>
  <si>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</si>
  <si>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</si>
  <si>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</si>
  <si>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</si>
  <si>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</si>
  <si>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</si>
  <si>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</si>
  <si>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</si>
  <si>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</si>
  <si>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</si>
  <si>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</si>
  <si>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</si>
  <si>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</si>
  <si>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</si>
  <si>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</si>
  <si>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</si>
  <si>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</si>
  <si>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</si>
  <si>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</si>
  <si>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</si>
  <si>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</si>
  <si>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</si>
  <si>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</si>
  <si>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</si>
  <si>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</si>
  <si>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</si>
  <si>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</si>
  <si>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</si>
  <si>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</si>
  <si>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</si>
  <si>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</si>
  <si>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</si>
  <si>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</si>
  <si>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</si>
  <si>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</si>
  <si>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</si>
  <si>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</si>
  <si>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</si>
  <si>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</si>
  <si>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</si>
  <si>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</si>
  <si>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</si>
  <si>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</si>
  <si>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</si>
  <si>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</si>
  <si>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</si>
  <si>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</si>
  <si>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</si>
  <si>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</si>
  <si>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</si>
  <si>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</si>
  <si>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</si>
  <si>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</si>
  <si>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</si>
  <si>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</si>
  <si>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</si>
  <si>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</si>
  <si>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</si>
  <si>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</si>
  <si>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</si>
  <si>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</si>
  <si>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</si>
  <si>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</si>
  <si>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</si>
  <si>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</si>
  <si>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</si>
  <si>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</si>
  <si>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</si>
  <si>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</si>
  <si>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</si>
  <si>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</si>
  <si>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</si>
  <si>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</si>
  <si>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</si>
  <si>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</si>
  <si>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</si>
  <si>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</si>
  <si>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</si>
  <si>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</si>
  <si>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</si>
  <si>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</si>
  <si>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</si>
  <si>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</si>
  <si>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</si>
  <si>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</si>
  <si>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</si>
  <si>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</si>
  <si>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</si>
  <si>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</si>
  <si>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</si>
  <si>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</si>
  <si>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</si>
  <si>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</si>
  <si>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</si>
  <si>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</si>
  <si>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</si>
  <si>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</si>
  <si>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</si>
  <si>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</si>
  <si>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</si>
  <si>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</si>
  <si>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</si>
  <si>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</si>
  <si>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</si>
  <si>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</si>
  <si>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</si>
  <si>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</si>
  <si>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</si>
  <si>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</si>
  <si>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</si>
  <si>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</si>
  <si>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</si>
  <si>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</si>
  <si>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</si>
  <si>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</si>
  <si>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</si>
  <si>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</si>
  <si>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</si>
  <si>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</si>
  <si>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</si>
  <si>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</si>
  <si>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</si>
  <si>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</si>
  <si>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</si>
  <si>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</si>
  <si>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</si>
  <si>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</si>
  <si>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</si>
  <si>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</si>
  <si>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</si>
  <si>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</si>
  <si>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</si>
  <si>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</si>
  <si>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</si>
  <si>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</si>
  <si>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</si>
  <si>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</si>
  <si>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</si>
  <si>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</si>
  <si>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</si>
  <si>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</si>
  <si>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</si>
  <si>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</si>
  <si>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</si>
  <si>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</si>
  <si>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</si>
  <si>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</si>
  <si>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</si>
  <si>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</si>
  <si>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</si>
  <si>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</si>
  <si>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</si>
  <si>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</si>
  <si>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</si>
  <si>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</si>
  <si>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</si>
  <si>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</si>
  <si>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</si>
  <si>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</si>
  <si>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</si>
  <si>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</si>
  <si>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</si>
  <si>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</si>
  <si>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</si>
  <si>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</si>
  <si>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</si>
  <si>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</si>
  <si>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</si>
  <si>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</si>
  <si>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</si>
  <si>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</si>
  <si>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</si>
  <si>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</si>
  <si>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</si>
  <si>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</si>
  <si>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</si>
  <si>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</si>
  <si>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</si>
  <si>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</si>
  <si>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</si>
  <si>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</si>
  <si>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</si>
  <si>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</si>
  <si>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</si>
  <si>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</si>
  <si>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</si>
  <si>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</si>
  <si>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</si>
  <si>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</si>
  <si>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</si>
  <si>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</si>
  <si>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</si>
  <si>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</si>
  <si>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</si>
  <si>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</si>
  <si>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</si>
  <si>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</si>
  <si>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</si>
  <si>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</si>
  <si>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</si>
  <si>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</si>
  <si>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</si>
  <si>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</si>
  <si>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</si>
  <si>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</si>
  <si>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</si>
  <si>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</si>
  <si>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</si>
  <si>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</si>
  <si>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</si>
  <si>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</si>
  <si>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</si>
  <si>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</si>
  <si>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</si>
  <si>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</si>
  <si>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</si>
  <si>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</si>
  <si>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</si>
  <si>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</si>
  <si>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</si>
  <si>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</si>
  <si>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</si>
  <si>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</si>
  <si>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</si>
  <si>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</si>
  <si>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</si>
  <si>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</si>
  <si>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</si>
  <si>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</si>
  <si>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</si>
  <si>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</si>
  <si>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</si>
  <si>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</si>
  <si>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</si>
  <si>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</si>
  <si>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</si>
  <si>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</si>
  <si>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</si>
  <si>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</si>
  <si>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</si>
  <si>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</si>
  <si>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</si>
  <si>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</si>
  <si>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</si>
  <si>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</si>
  <si>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</si>
  <si>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</si>
  <si>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</si>
  <si>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</si>
  <si>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</si>
  <si>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</si>
  <si>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</si>
  <si>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</si>
  <si>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</si>
  <si>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</si>
  <si>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</si>
  <si>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</si>
  <si>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</si>
  <si>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</si>
  <si>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</si>
  <si>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</si>
  <si>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</si>
  <si>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</si>
  <si>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</si>
  <si>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</si>
  <si>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</si>
  <si>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</si>
  <si>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</si>
  <si>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</si>
  <si>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</si>
  <si>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</si>
  <si>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</si>
  <si>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</si>
  <si>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</si>
  <si>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</si>
  <si>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</si>
  <si>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</si>
  <si>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</si>
  <si>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</si>
  <si>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</si>
  <si>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</si>
  <si>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</si>
  <si>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</si>
  <si>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</si>
  <si>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</si>
  <si>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</si>
  <si>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</si>
  <si>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</si>
  <si>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</si>
  <si>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</si>
  <si>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</si>
  <si>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</si>
  <si>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</si>
  <si>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</si>
  <si>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</si>
  <si>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</si>
  <si>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</si>
  <si>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</si>
  <si>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</si>
  <si>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</si>
  <si>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</si>
  <si>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</si>
  <si>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</si>
  <si>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</si>
  <si>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</si>
  <si>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</si>
  <si>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</si>
  <si>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</si>
  <si>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</si>
  <si>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</si>
  <si>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</si>
  <si>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</si>
  <si>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</si>
  <si>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</si>
  <si>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</si>
  <si>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</si>
  <si>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</si>
  <si>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</si>
  <si>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</si>
  <si>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</si>
  <si>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</si>
  <si>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</si>
  <si>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</si>
  <si>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</si>
  <si>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</si>
  <si>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</si>
  <si>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</si>
  <si>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</si>
  <si>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</si>
  <si>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</si>
  <si>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</si>
  <si>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</si>
  <si>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</si>
  <si>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</si>
  <si>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</si>
  <si>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</si>
  <si>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</si>
  <si>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</si>
  <si>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</si>
  <si>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</si>
  <si>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</si>
  <si>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</si>
  <si>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</si>
  <si>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</si>
  <si>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</si>
  <si>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</si>
  <si>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</si>
  <si>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</si>
  <si>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</si>
  <si>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</si>
  <si>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</si>
  <si>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</si>
  <si>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</si>
  <si>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</si>
  <si>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</si>
  <si>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</si>
  <si>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</si>
  <si>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</si>
  <si>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</si>
  <si>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</si>
  <si>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</si>
  <si>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</si>
  <si>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</si>
  <si>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</si>
  <si>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</si>
  <si>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</si>
  <si>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</si>
  <si>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</si>
  <si>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</si>
  <si>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</si>
  <si>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</si>
  <si>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</si>
  <si>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</si>
  <si>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</si>
  <si>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</si>
  <si>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</si>
  <si>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</si>
  <si>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</si>
  <si>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</si>
  <si>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</si>
  <si>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</si>
  <si>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</si>
  <si>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</si>
  <si>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</si>
  <si>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</si>
  <si>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</si>
  <si>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</si>
  <si>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</si>
  <si>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</si>
  <si>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</si>
  <si>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</si>
  <si>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</si>
  <si>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</si>
  <si>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</si>
  <si>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</si>
  <si>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</si>
  <si>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</si>
  <si>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</si>
  <si>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</si>
  <si>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</si>
  <si>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</si>
  <si>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</si>
  <si>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</si>
  <si>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</si>
  <si>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</si>
  <si>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</si>
  <si>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</si>
  <si>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</si>
  <si>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</si>
  <si>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</si>
  <si>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</si>
  <si>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</si>
  <si>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</si>
  <si>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</si>
  <si>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</si>
  <si>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</si>
  <si>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</si>
  <si>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</si>
  <si>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</si>
  <si>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</si>
  <si>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</si>
  <si>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</si>
  <si>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</si>
  <si>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</si>
  <si>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</si>
  <si>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</si>
  <si>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</si>
  <si>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</si>
  <si>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</si>
  <si>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</si>
  <si>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</si>
  <si>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</si>
  <si>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</si>
  <si>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</si>
  <si>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</si>
  <si>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</si>
  <si>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</si>
  <si>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</si>
  <si>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</si>
  <si>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</si>
  <si>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</si>
  <si>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</si>
  <si>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</si>
  <si>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</si>
  <si>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</si>
  <si>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</si>
  <si>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</si>
  <si>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</si>
  <si>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</si>
  <si>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</si>
  <si>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</si>
  <si>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</si>
  <si>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</si>
  <si>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</si>
  <si>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</si>
  <si>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</si>
  <si>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</si>
  <si>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</si>
  <si>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</si>
  <si>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</si>
  <si>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</si>
  <si>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</si>
  <si>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</si>
  <si>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</si>
  <si>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</si>
  <si>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</si>
  <si>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</si>
  <si>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</si>
  <si>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</si>
  <si>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</si>
  <si>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</si>
  <si>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</si>
  <si>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</si>
  <si>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</si>
  <si>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</si>
  <si>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</si>
  <si>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</si>
  <si>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</si>
  <si>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</si>
  <si>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</si>
  <si>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</si>
  <si>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</si>
  <si>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</si>
  <si>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</si>
  <si>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</si>
  <si>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</si>
  <si>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</si>
  <si>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</si>
  <si>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</si>
  <si>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</si>
  <si>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</si>
  <si>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</si>
  <si>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</si>
  <si>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</si>
  <si>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</si>
  <si>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</si>
  <si>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</si>
  <si>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</si>
  <si>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</si>
  <si>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</si>
  <si>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</si>
  <si>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</si>
  <si>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</si>
  <si>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</si>
  <si>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</si>
  <si>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</si>
  <si>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</si>
  <si>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</si>
  <si>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</si>
  <si>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</si>
  <si>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</si>
  <si>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</si>
  <si>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</si>
  <si>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</si>
  <si>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</si>
  <si>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</si>
  <si>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</si>
  <si>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</si>
  <si>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</si>
  <si>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</si>
  <si>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</si>
  <si>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</si>
  <si>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</si>
  <si>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</si>
  <si>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</si>
  <si>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</si>
  <si>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</si>
  <si>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</si>
  <si>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</si>
  <si>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</si>
  <si>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</si>
  <si>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</si>
  <si>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</si>
  <si>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</si>
  <si>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</si>
  <si>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</si>
  <si>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</si>
  <si>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</si>
  <si>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</si>
  <si>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</si>
  <si>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</si>
  <si>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</si>
  <si>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</si>
  <si>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</si>
  <si>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</si>
  <si>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</si>
  <si>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</si>
  <si>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</si>
  <si>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</si>
  <si>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</si>
  <si>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</si>
  <si>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</si>
  <si>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</si>
  <si>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</si>
  <si>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</si>
  <si>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</si>
  <si>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</si>
  <si>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</si>
  <si>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</si>
  <si>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</si>
  <si>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</si>
  <si>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</si>
  <si>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</si>
  <si>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</si>
  <si>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</si>
  <si>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</si>
  <si>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</si>
  <si>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</si>
  <si>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</si>
  <si>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</si>
  <si>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</si>
  <si>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</si>
  <si>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</si>
  <si>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</si>
  <si>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</si>
  <si>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</si>
  <si>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</si>
  <si>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</si>
  <si>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</si>
  <si>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</si>
  <si>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</si>
  <si>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</si>
  <si>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</si>
  <si>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</si>
  <si>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</si>
  <si>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</si>
  <si>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</si>
  <si>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</si>
  <si>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</si>
  <si>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</si>
  <si>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</si>
  <si>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</si>
  <si>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</si>
  <si>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</si>
  <si>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</si>
  <si>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</si>
  <si>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</si>
  <si>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</si>
  <si>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</si>
  <si>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</si>
  <si>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</si>
  <si>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</si>
  <si>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</si>
  <si>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</si>
  <si>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</si>
  <si>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</si>
  <si>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</si>
  <si>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</si>
  <si>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</si>
  <si>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</si>
  <si>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</si>
  <si>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</si>
  <si>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</si>
  <si>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</si>
  <si>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</si>
  <si>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</si>
  <si>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</si>
  <si>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</si>
  <si>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</si>
  <si>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</si>
  <si>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</si>
  <si>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</si>
  <si>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</si>
  <si>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</si>
  <si>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</si>
  <si>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</si>
  <si>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</si>
  <si>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</si>
  <si>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</si>
  <si>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</si>
  <si>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</si>
  <si>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</si>
  <si>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</si>
  <si>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</si>
  <si>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</si>
  <si>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</si>
  <si>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</si>
  <si>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</si>
  <si>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</si>
  <si>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</si>
  <si>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</si>
  <si>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</si>
  <si>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</si>
  <si>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</si>
  <si>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</si>
  <si>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</si>
  <si>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</si>
  <si>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</si>
  <si>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</si>
  <si>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</si>
  <si>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</si>
  <si>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</si>
  <si>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</si>
  <si>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</si>
  <si>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</si>
  <si>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</si>
  <si>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</si>
  <si>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</si>
  <si>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</si>
  <si>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</si>
  <si>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</si>
  <si>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</si>
  <si>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</si>
  <si>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</si>
  <si>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</si>
  <si>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</si>
  <si>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</si>
  <si>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</si>
  <si>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</si>
  <si>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</si>
  <si>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</si>
  <si>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</si>
  <si>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</si>
  <si>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</si>
  <si>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</si>
  <si>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</si>
  <si>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</si>
  <si>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</si>
  <si>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</si>
  <si>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</si>
  <si>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</si>
  <si>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</si>
  <si>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</si>
  <si>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</si>
  <si>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</si>
  <si>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</si>
  <si>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</si>
  <si>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</si>
  <si>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</si>
  <si>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</si>
  <si>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</si>
  <si>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</si>
  <si>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</si>
  <si>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</si>
  <si>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</si>
  <si>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</si>
  <si>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</si>
  <si>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</si>
  <si>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</si>
  <si>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</si>
  <si>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</si>
  <si>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</si>
  <si>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</si>
  <si>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</si>
  <si>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</si>
  <si>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</si>
  <si>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</si>
  <si>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</si>
  <si>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</si>
  <si>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</si>
  <si>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</si>
  <si>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</si>
  <si>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</si>
  <si>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</si>
  <si>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</si>
  <si>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</si>
  <si>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</si>
  <si>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</si>
  <si>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</si>
  <si>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</si>
  <si>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</si>
  <si>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</si>
  <si>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</si>
  <si>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</si>
  <si>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</si>
  <si>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</si>
  <si>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</si>
  <si>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</si>
  <si>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</si>
  <si>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</si>
  <si>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</si>
  <si>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</si>
  <si>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</si>
  <si>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</si>
  <si>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</si>
  <si>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</si>
  <si>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</si>
  <si>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</si>
  <si>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</si>
  <si>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</si>
  <si>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</si>
  <si>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</si>
  <si>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</si>
  <si>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</si>
  <si>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</si>
  <si>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</si>
  <si>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</si>
  <si>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</si>
  <si>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</si>
  <si>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</si>
  <si>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</si>
  <si>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</si>
  <si>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</si>
  <si>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</si>
  <si>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</si>
  <si>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</si>
  <si>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</si>
  <si>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</si>
  <si>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</si>
  <si>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</si>
  <si>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</si>
  <si>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</si>
  <si>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</si>
  <si>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</si>
  <si>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</si>
  <si>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</si>
  <si>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</si>
  <si>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</si>
  <si>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</si>
  <si>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</si>
  <si>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</si>
  <si>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</si>
  <si>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</si>
  <si>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</si>
  <si>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</si>
  <si>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</si>
  <si>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</si>
  <si>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</si>
  <si>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</si>
  <si>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</si>
  <si>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</si>
  <si>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</si>
  <si>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</si>
  <si>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</si>
  <si>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</si>
  <si>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</si>
  <si>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</si>
  <si>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</si>
  <si>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</si>
  <si>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</si>
  <si>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</si>
  <si>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</si>
  <si>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</si>
  <si>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</si>
  <si>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</si>
  <si>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</si>
  <si>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</si>
  <si>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</si>
  <si>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</si>
  <si>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</si>
  <si>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</si>
  <si>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</si>
  <si>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</si>
  <si>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</si>
  <si>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</si>
  <si>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</si>
  <si>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</si>
  <si>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</si>
  <si>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</si>
  <si>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</si>
  <si>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</si>
  <si>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</si>
  <si>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</si>
  <si>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</si>
  <si>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</si>
  <si>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</si>
  <si>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</si>
  <si>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</si>
  <si>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</si>
  <si>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</si>
  <si>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</si>
  <si>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</si>
  <si>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</si>
  <si>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</si>
  <si>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</si>
  <si>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</si>
  <si>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</si>
  <si>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</si>
  <si>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</si>
  <si>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</si>
  <si>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</si>
  <si>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</si>
  <si>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</si>
  <si>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</si>
  <si>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</si>
  <si>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</si>
  <si>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</si>
  <si>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</si>
  <si>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</si>
  <si>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</si>
  <si>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</si>
  <si>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</si>
  <si>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</si>
  <si>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</si>
  <si>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</si>
  <si>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</si>
  <si>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</si>
  <si>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</si>
  <si>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</si>
  <si>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</si>
  <si>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</si>
  <si>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</si>
  <si>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</si>
  <si>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</si>
  <si>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</si>
  <si>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</si>
  <si>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</si>
  <si>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</si>
  <si>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</si>
  <si>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</si>
  <si>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</si>
  <si>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</si>
  <si>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</si>
  <si>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</si>
  <si>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</si>
  <si>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</si>
  <si>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</si>
  <si>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</si>
  <si>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</si>
  <si>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</si>
  <si>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</si>
  <si>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</si>
  <si>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</si>
  <si>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</si>
  <si>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</si>
  <si>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</si>
  <si>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</si>
  <si>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</si>
  <si>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</si>
  <si>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</si>
  <si>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</si>
  <si>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</si>
  <si>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</si>
  <si>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</si>
  <si>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</si>
  <si>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</si>
  <si>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</si>
  <si>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</si>
  <si>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</si>
  <si>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</si>
  <si>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</si>
  <si>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</si>
  <si>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</si>
  <si>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</si>
  <si>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</si>
  <si>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</si>
  <si>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</si>
  <si>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</si>
  <si>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</si>
  <si>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</si>
  <si>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</si>
  <si>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</si>
  <si>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</si>
  <si>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</si>
  <si>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</si>
  <si>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</si>
  <si>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</si>
  <si>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</si>
  <si>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</si>
  <si>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</si>
  <si>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</si>
  <si>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</si>
  <si>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</si>
  <si>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</si>
  <si>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</si>
  <si>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</si>
  <si>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</si>
  <si>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</si>
  <si>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</si>
  <si>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</si>
  <si>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</si>
  <si>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</si>
  <si>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</si>
  <si>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</si>
  <si>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</si>
  <si>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</si>
  <si>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</si>
  <si>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</si>
  <si>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</si>
  <si>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</si>
  <si>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</si>
  <si>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</si>
  <si>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</si>
  <si>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</si>
  <si>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</si>
  <si>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</si>
  <si>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</si>
  <si>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</si>
  <si>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</si>
  <si>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</si>
  <si>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</si>
  <si>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</si>
  <si>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</si>
  <si>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</si>
  <si>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</si>
  <si>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</si>
  <si>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</si>
  <si>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</si>
  <si>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</si>
  <si>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</si>
  <si>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</si>
  <si>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</si>
  <si>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</si>
  <si>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</si>
  <si>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</si>
  <si>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</si>
  <si>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</si>
  <si>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</si>
  <si>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</si>
  <si>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</si>
  <si>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</si>
  <si>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</si>
  <si>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</si>
  <si>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</si>
  <si>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</si>
  <si>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</si>
  <si>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</si>
  <si>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</si>
  <si>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</si>
  <si>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</si>
  <si>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</si>
  <si>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</si>
  <si>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</si>
  <si>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</si>
  <si>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</si>
  <si>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</si>
  <si>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</si>
  <si>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</si>
  <si>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</si>
  <si>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</si>
  <si>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</si>
  <si>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</si>
  <si>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</si>
  <si>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</si>
  <si>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</si>
  <si>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</si>
  <si>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</si>
  <si>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</si>
  <si>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</si>
  <si>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</si>
  <si>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</si>
  <si>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</si>
  <si>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</si>
  <si>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</si>
  <si>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</si>
  <si>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</si>
  <si>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</si>
  <si>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</si>
  <si>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</si>
  <si>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</si>
  <si>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</si>
  <si>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</si>
  <si>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</si>
  <si>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</si>
  <si>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</si>
  <si>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</si>
  <si>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</si>
  <si>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</si>
  <si>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</si>
  <si>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</si>
  <si>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</si>
  <si>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</si>
  <si>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</si>
  <si>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</si>
  <si>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</si>
  <si>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</si>
  <si>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</si>
  <si>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</si>
  <si>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</si>
  <si>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</si>
  <si>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</si>
  <si>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</si>
  <si>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</si>
  <si>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</si>
  <si>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</si>
  <si>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</si>
  <si>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</si>
  <si>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</si>
  <si>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</si>
  <si>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</si>
  <si>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</si>
  <si>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</si>
  <si>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</si>
  <si>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</si>
  <si>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</si>
  <si>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</si>
  <si>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</si>
  <si>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</si>
  <si>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</si>
  <si>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</si>
  <si>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</si>
  <si>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</si>
  <si>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</si>
  <si>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</si>
  <si>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</si>
  <si>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</si>
  <si>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</si>
  <si>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</si>
  <si>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</si>
  <si>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</si>
  <si>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</si>
  <si>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</si>
  <si>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</si>
  <si>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</si>
  <si>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</si>
  <si>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</si>
  <si>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</si>
  <si>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</si>
  <si>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</si>
  <si>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</si>
  <si>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</si>
  <si>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</si>
  <si>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</si>
  <si>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</si>
  <si>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</si>
  <si>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</si>
  <si>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</si>
  <si>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</si>
  <si>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</si>
  <si>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</si>
  <si>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</si>
  <si>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</si>
  <si>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</si>
  <si>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</si>
  <si>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</si>
  <si>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</si>
  <si>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</si>
  <si>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</si>
  <si>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</si>
  <si>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</si>
  <si>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</si>
  <si>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</si>
  <si>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</si>
  <si>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</si>
  <si>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</si>
  <si>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</si>
  <si>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</si>
  <si>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</si>
  <si>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</si>
  <si>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</si>
  <si>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</si>
  <si>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</si>
  <si>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</si>
  <si>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</si>
  <si>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</si>
  <si>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</si>
  <si>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</si>
  <si>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</si>
  <si>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</si>
  <si>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</si>
  <si>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</si>
  <si>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</si>
  <si>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</si>
  <si>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</si>
  <si>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</si>
  <si>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</si>
  <si>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</si>
  <si>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</si>
  <si>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</si>
  <si>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</si>
  <si>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</si>
  <si>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</si>
  <si>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</si>
  <si>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</si>
  <si>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</si>
  <si>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</si>
  <si>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</si>
  <si>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</si>
  <si>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</si>
  <si>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</si>
  <si>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</si>
  <si>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</si>
  <si>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</si>
  <si>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</si>
  <si>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</si>
  <si>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</si>
  <si>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</si>
  <si>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</si>
  <si>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</si>
  <si>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</si>
  <si>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</si>
  <si>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</si>
  <si>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</si>
  <si>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</si>
  <si>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</si>
  <si>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</si>
  <si>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</si>
  <si>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</si>
  <si>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</si>
  <si>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</si>
  <si>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</si>
  <si>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</si>
  <si>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</si>
  <si>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</si>
  <si>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</si>
  <si>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</si>
  <si>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</si>
  <si>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</si>
  <si>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</si>
  <si>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</si>
  <si>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</si>
  <si>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</si>
  <si>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</si>
  <si>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</si>
  <si>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</si>
  <si>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</si>
  <si>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</si>
  <si>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</si>
  <si>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</si>
  <si>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</si>
  <si>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</si>
  <si>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</si>
  <si>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</si>
  <si>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</si>
  <si>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</si>
  <si>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</si>
  <si>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</si>
  <si>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</si>
  <si>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</si>
  <si>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</si>
  <si>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</si>
  <si>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</si>
  <si>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</si>
  <si>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</si>
  <si>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</si>
  <si>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</si>
  <si>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</si>
  <si>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</si>
  <si>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</si>
  <si>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</si>
  <si>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</si>
  <si>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</si>
  <si>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</si>
  <si>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</si>
  <si>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</si>
  <si>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</si>
  <si>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</si>
  <si>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</si>
  <si>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</si>
  <si>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</si>
  <si>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</si>
  <si>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</si>
  <si>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</si>
  <si>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</si>
  <si>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</si>
  <si>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</si>
  <si>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</si>
  <si>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</si>
  <si>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</si>
  <si>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</si>
  <si>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</si>
  <si>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</si>
  <si>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</si>
  <si>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</si>
  <si>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</si>
  <si>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</si>
  <si>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</si>
  <si>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</si>
  <si>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</si>
  <si>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</si>
  <si>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</si>
  <si>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</si>
  <si>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</si>
  <si>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</si>
  <si>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</si>
  <si>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</si>
  <si>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</si>
  <si>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</si>
  <si>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</si>
  <si>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</si>
  <si>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</si>
  <si>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</si>
  <si>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</si>
  <si>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</si>
  <si>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</si>
  <si>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</si>
  <si>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</si>
  <si>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</si>
  <si>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</si>
  <si>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</si>
  <si>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</si>
  <si>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</si>
  <si>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</si>
  <si>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</si>
  <si>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</si>
  <si>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</si>
  <si>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</si>
  <si>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</si>
  <si>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</si>
  <si>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</si>
  <si>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</si>
  <si>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</si>
  <si>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</si>
  <si>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</si>
  <si>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</si>
  <si>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</si>
  <si>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</si>
  <si>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</si>
  <si>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</si>
  <si>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</si>
  <si>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</si>
  <si>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</si>
  <si>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</si>
  <si>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</si>
  <si>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</si>
  <si>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</si>
  <si>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</si>
  <si>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</si>
  <si>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</si>
  <si>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</si>
  <si>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</si>
  <si>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</si>
  <si>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</si>
  <si>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</si>
  <si>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</si>
  <si>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</si>
  <si>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</si>
  <si>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</si>
  <si>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</si>
  <si>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</si>
  <si>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</si>
  <si>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</si>
  <si>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</si>
  <si>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</si>
  <si>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</si>
  <si>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</si>
  <si>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</si>
  <si>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</si>
  <si>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</si>
  <si>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</si>
  <si>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</si>
  <si>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</si>
  <si>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</si>
  <si>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</si>
  <si>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</si>
  <si>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</si>
  <si>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</si>
  <si>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</si>
  <si>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</si>
  <si>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</si>
  <si>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</si>
  <si>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</si>
  <si>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</si>
  <si>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</si>
  <si>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</si>
  <si>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</si>
  <si>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</si>
  <si>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</si>
  <si>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</si>
  <si>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</si>
  <si>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</si>
  <si>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</si>
  <si>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</si>
  <si>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</si>
  <si>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</si>
  <si>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</si>
  <si>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</si>
  <si>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</si>
  <si>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</si>
  <si>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</si>
  <si>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</si>
  <si>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</si>
  <si>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</si>
  <si>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</si>
  <si>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</si>
  <si>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</si>
  <si>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</si>
  <si>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</si>
  <si>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</si>
  <si>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</si>
  <si>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</si>
  <si>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</si>
  <si>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</si>
  <si>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</si>
  <si>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</si>
  <si>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</si>
  <si>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</si>
  <si>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</si>
  <si>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</si>
  <si>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</si>
  <si>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</si>
  <si>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</si>
  <si>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</si>
  <si>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</si>
  <si>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</si>
  <si>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</si>
  <si>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</si>
  <si>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</si>
  <si>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</si>
  <si>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</si>
  <si>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</si>
  <si>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</si>
  <si>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</si>
  <si>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</si>
  <si>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</si>
  <si>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</si>
  <si>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</si>
  <si>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</si>
  <si>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</si>
  <si>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</si>
  <si>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</si>
  <si>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</si>
  <si>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</si>
  <si>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</si>
  <si>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</si>
  <si>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</si>
  <si>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</si>
  <si>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</si>
  <si>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</si>
  <si>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</si>
  <si>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</si>
  <si>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</si>
  <si>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</si>
  <si>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</si>
  <si>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</si>
  <si>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</si>
  <si>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</si>
  <si>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</si>
  <si>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</si>
  <si>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</si>
  <si>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</si>
  <si>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</si>
  <si>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</si>
  <si>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</si>
  <si>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</si>
  <si>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</si>
  <si>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</si>
  <si>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</si>
  <si>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</si>
  <si>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</si>
  <si>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</si>
  <si>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</si>
  <si>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</si>
  <si>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</si>
  <si>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</si>
  <si>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</si>
  <si>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</si>
  <si>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</si>
  <si>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</si>
  <si>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</si>
  <si>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</si>
  <si>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</si>
  <si>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</si>
  <si>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</si>
  <si>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</si>
  <si>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</si>
  <si>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</si>
  <si>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</si>
  <si>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</si>
  <si>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</si>
  <si>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</si>
  <si>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</si>
  <si>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</si>
  <si>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</si>
  <si>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</si>
  <si>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</si>
  <si>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</si>
  <si>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</si>
  <si>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</si>
  <si>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</si>
  <si>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</si>
  <si>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</si>
  <si>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</si>
  <si>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</si>
  <si>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</si>
  <si>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</si>
  <si>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</si>
  <si>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</si>
  <si>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</si>
  <si>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</si>
  <si>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</si>
  <si>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</si>
  <si>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</si>
  <si>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</si>
  <si>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</si>
  <si>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</si>
  <si>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</si>
  <si>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</si>
  <si>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</si>
  <si>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</si>
  <si>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</si>
  <si>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</si>
  <si>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</si>
  <si>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</si>
  <si>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</si>
  <si>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</si>
  <si>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</si>
  <si>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</si>
  <si>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</si>
  <si>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</si>
  <si>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</si>
  <si>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</si>
  <si>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</si>
  <si>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</si>
  <si>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</si>
  <si>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</si>
  <si>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</si>
  <si>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</si>
  <si>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</si>
  <si>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</si>
  <si>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</si>
  <si>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</si>
  <si>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</si>
  <si>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</si>
  <si>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</si>
  <si>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</si>
  <si>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</si>
  <si>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</si>
  <si>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</si>
  <si>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</si>
  <si>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</si>
  <si>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</si>
  <si>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</si>
  <si>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</si>
  <si>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</si>
  <si>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</si>
  <si>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</si>
  <si>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</si>
  <si>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</si>
  <si>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</si>
  <si>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</si>
  <si>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</si>
  <si>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</si>
  <si>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</si>
  <si>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</si>
  <si>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</si>
  <si>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</si>
  <si>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</si>
  <si>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</si>
  <si>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</si>
  <si>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</si>
  <si>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</si>
  <si>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</si>
  <si>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</si>
  <si>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</si>
  <si>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</si>
  <si>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</si>
  <si>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</si>
  <si>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</si>
  <si>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</si>
  <si>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</si>
  <si>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</si>
  <si>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</si>
  <si>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</si>
  <si>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</si>
  <si>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</si>
  <si>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</si>
  <si>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</si>
  <si>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</si>
  <si>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</si>
  <si>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</si>
  <si>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</si>
  <si>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</si>
  <si>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</si>
  <si>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</si>
  <si>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</si>
  <si>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</si>
  <si>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</si>
  <si>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</si>
  <si>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</si>
  <si>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</si>
  <si>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</si>
  <si>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</si>
  <si>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</si>
  <si>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</si>
  <si>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</si>
  <si>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</si>
  <si>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</si>
  <si>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</si>
  <si>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</si>
  <si>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</si>
  <si>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</si>
  <si>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</si>
  <si>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</si>
  <si>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</si>
  <si>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</si>
  <si>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</si>
  <si>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</si>
  <si>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</si>
  <si>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</si>
  <si>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</si>
  <si>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</si>
  <si>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</si>
  <si>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</si>
  <si>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</si>
  <si>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</si>
  <si>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</si>
  <si>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</si>
  <si>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</si>
  <si>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</si>
  <si>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</si>
  <si>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</si>
  <si>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</si>
  <si>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</si>
  <si>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</si>
  <si>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</si>
  <si>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</si>
  <si>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</si>
  <si>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</si>
  <si>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</si>
  <si>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</si>
  <si>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</si>
  <si>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</si>
  <si>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</si>
  <si>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</si>
  <si>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</si>
  <si>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</si>
  <si>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</si>
  <si>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</si>
  <si>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</si>
  <si>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</si>
  <si>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</si>
  <si>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</si>
  <si>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</si>
  <si>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</si>
  <si>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</si>
  <si>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</si>
  <si>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</si>
  <si>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</si>
  <si>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</si>
  <si>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</si>
  <si>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</si>
  <si>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</si>
  <si>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</si>
  <si>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</si>
  <si>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</si>
  <si>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</si>
  <si>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</si>
  <si>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</si>
  <si>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</si>
  <si>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</si>
  <si>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</si>
  <si>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</si>
  <si>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</si>
  <si>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</si>
  <si>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</si>
  <si>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</si>
  <si>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</si>
  <si>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</si>
  <si>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</si>
  <si>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</si>
  <si>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</si>
  <si>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</si>
  <si>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</si>
  <si>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</si>
  <si>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</si>
  <si>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</si>
  <si>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</si>
  <si>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</si>
  <si>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</si>
  <si>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</si>
  <si>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</si>
  <si>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</si>
  <si>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</si>
  <si>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</si>
  <si>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</si>
  <si>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</si>
  <si>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</si>
  <si>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</si>
  <si>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</si>
  <si>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</si>
  <si>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</si>
  <si>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</si>
  <si>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</si>
  <si>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</si>
  <si>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</si>
  <si>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</si>
  <si>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</si>
  <si>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</si>
  <si>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</si>
  <si>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</si>
  <si>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</si>
  <si>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</si>
  <si>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</si>
  <si>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</si>
  <si>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</si>
  <si>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</si>
  <si>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</si>
  <si>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</si>
  <si>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</si>
  <si>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</si>
  <si>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</si>
  <si>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</si>
  <si>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</si>
  <si>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</si>
  <si>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</si>
  <si>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</si>
  <si>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</si>
  <si>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</si>
  <si>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</si>
  <si>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</si>
  <si>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</si>
  <si>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</si>
  <si>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</si>
  <si>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</si>
  <si>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</si>
  <si>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</si>
  <si>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</si>
  <si>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</si>
  <si>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</si>
  <si>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</si>
  <si>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</si>
  <si>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</si>
  <si>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</si>
  <si>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</si>
  <si>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</si>
  <si>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</si>
  <si>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</si>
  <si>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</si>
  <si>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</si>
  <si>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</si>
  <si>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</si>
  <si>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</si>
  <si>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</si>
  <si>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</si>
  <si>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</si>
  <si>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</si>
  <si>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</si>
  <si>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</si>
  <si>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</si>
  <si>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</si>
  <si>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</si>
  <si>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</si>
  <si>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</si>
  <si>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</si>
  <si>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</si>
  <si>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</si>
  <si>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</si>
  <si>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</si>
  <si>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</si>
  <si>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</si>
  <si>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</si>
  <si>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</si>
  <si>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</si>
  <si>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</si>
  <si>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</si>
  <si>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</si>
  <si>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</si>
  <si>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</si>
  <si>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</si>
  <si>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</si>
  <si>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</si>
  <si>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</si>
  <si>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</si>
  <si>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</si>
  <si>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</si>
  <si>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</si>
  <si>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</si>
  <si>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</si>
  <si>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</si>
  <si>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</si>
  <si>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</si>
  <si>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</si>
  <si>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</si>
  <si>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</si>
  <si>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</si>
  <si>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</si>
  <si>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</si>
  <si>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</si>
  <si>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</si>
  <si>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</si>
  <si>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</si>
  <si>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</si>
  <si>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</si>
  <si>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</si>
  <si>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</si>
  <si>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</si>
  <si>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</si>
  <si>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</si>
  <si>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</si>
  <si>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</si>
  <si>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</si>
  <si>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</si>
  <si>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</si>
  <si>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</si>
  <si>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</si>
  <si>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</si>
  <si>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</si>
  <si>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</si>
  <si>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</si>
  <si>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</si>
  <si>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</si>
  <si>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</si>
  <si>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</si>
  <si>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</si>
  <si>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</si>
  <si>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</si>
  <si>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</si>
  <si>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</si>
  <si>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</si>
  <si>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</si>
  <si>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</si>
  <si>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</si>
  <si>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</si>
  <si>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</si>
  <si>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</si>
  <si>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</si>
  <si>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</si>
  <si>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</si>
  <si>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</si>
  <si>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</si>
  <si>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</si>
  <si>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</si>
  <si>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</si>
  <si>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</si>
  <si>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</si>
  <si>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</si>
  <si>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</si>
  <si>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</si>
  <si>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</si>
  <si>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</si>
  <si>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</si>
  <si>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</si>
  <si>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</si>
  <si>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</si>
  <si>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</si>
  <si>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</si>
  <si>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</si>
  <si>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</si>
  <si>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</si>
  <si>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</si>
  <si>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</si>
  <si>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</si>
  <si>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</si>
  <si>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</si>
  <si>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</si>
  <si>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</si>
  <si>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</si>
  <si>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</si>
  <si>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</si>
  <si>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</si>
  <si>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</si>
  <si>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</si>
  <si>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</si>
  <si>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</si>
  <si>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</si>
  <si>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</si>
  <si>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</si>
  <si>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</si>
  <si>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</si>
  <si>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</si>
  <si>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</si>
  <si>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</si>
  <si>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</si>
  <si>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</si>
  <si>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</si>
  <si>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</si>
  <si>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</si>
  <si>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</si>
  <si>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</si>
  <si>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</si>
  <si>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</si>
  <si>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</si>
  <si>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</si>
  <si>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</si>
  <si>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</si>
  <si>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</si>
  <si>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</si>
  <si>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</si>
  <si>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</si>
  <si>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</si>
  <si>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</si>
  <si>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</si>
  <si>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</si>
  <si>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</si>
  <si>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</si>
  <si>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</si>
  <si>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</si>
  <si>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</si>
  <si>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</si>
  <si>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</si>
  <si>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</si>
  <si>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</si>
  <si>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</si>
  <si>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</si>
  <si>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</si>
  <si>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</si>
  <si>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</si>
  <si>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</si>
  <si>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</si>
  <si>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</si>
  <si>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</si>
  <si>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</si>
  <si>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</si>
  <si>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</si>
  <si>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</si>
  <si>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</si>
  <si>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</si>
  <si>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</si>
  <si>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</si>
  <si>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</si>
  <si>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</si>
  <si>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</si>
  <si>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</si>
  <si>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</si>
  <si>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</si>
  <si>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</si>
  <si>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</si>
  <si>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</si>
  <si>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</si>
  <si>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</si>
  <si>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</si>
  <si>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</si>
  <si>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</si>
  <si>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</si>
  <si>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</si>
  <si>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</si>
  <si>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</si>
  <si>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</si>
  <si>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</si>
  <si>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</si>
  <si>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</si>
  <si>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</si>
  <si>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</si>
  <si>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</si>
  <si>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</si>
  <si>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</si>
  <si>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</si>
  <si>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</si>
  <si>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</si>
  <si>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</si>
  <si>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</si>
  <si>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</si>
  <si>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</si>
  <si>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</si>
  <si>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</si>
  <si>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</si>
  <si>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</si>
  <si>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</si>
  <si>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</si>
  <si>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</si>
  <si>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</si>
  <si>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</si>
  <si>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</si>
  <si>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</si>
  <si>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</si>
  <si>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</si>
  <si>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</si>
  <si>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</si>
  <si>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</si>
  <si>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</si>
  <si>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</si>
  <si>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</si>
  <si>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</si>
  <si>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</si>
  <si>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</si>
  <si>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</si>
  <si>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</si>
  <si>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</si>
  <si>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</si>
  <si>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</si>
  <si>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</si>
  <si>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</si>
  <si>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</si>
  <si>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</si>
  <si>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</si>
  <si>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</si>
  <si>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</si>
  <si>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</si>
  <si>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</si>
  <si>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</si>
  <si>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</si>
  <si>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</si>
  <si>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</si>
  <si>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</si>
  <si>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</si>
  <si>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</si>
  <si>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</si>
  <si>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</si>
  <si>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</si>
  <si>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</si>
  <si>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</si>
  <si>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</si>
  <si>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</si>
  <si>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</si>
  <si>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</si>
  <si>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</si>
  <si>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</si>
  <si>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</si>
  <si>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</si>
  <si>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</si>
  <si>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</si>
  <si>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</si>
  <si>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</si>
  <si>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</si>
  <si>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</si>
  <si>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</si>
  <si>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</si>
  <si>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</si>
  <si>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</si>
  <si>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</si>
  <si>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</si>
  <si>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</si>
  <si>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</si>
  <si>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</si>
  <si>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</si>
  <si>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</si>
  <si>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</si>
  <si>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</si>
  <si>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</si>
  <si>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</si>
  <si>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</si>
  <si>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</si>
  <si>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</si>
  <si>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</si>
  <si>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</si>
  <si>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</si>
  <si>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</si>
  <si>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</si>
  <si>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</si>
  <si>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</si>
  <si>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</si>
  <si>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</si>
  <si>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</si>
  <si>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</si>
  <si>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</si>
  <si>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</si>
  <si>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</si>
  <si>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</si>
  <si>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</si>
  <si>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</si>
  <si>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</si>
  <si>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</si>
  <si>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</si>
  <si>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</si>
  <si>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</si>
  <si>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</si>
  <si>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</si>
  <si>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</si>
  <si>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</si>
  <si>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</si>
  <si>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</si>
  <si>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</si>
  <si>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</si>
  <si>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</si>
  <si>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</si>
  <si>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</si>
  <si>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</si>
  <si>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</si>
  <si>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</si>
  <si>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</si>
  <si>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</si>
  <si>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</si>
  <si>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</si>
  <si>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</si>
  <si>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</si>
  <si>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</si>
  <si>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</si>
  <si>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</si>
  <si>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</si>
  <si>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</si>
  <si>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</si>
  <si>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</si>
  <si>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</si>
  <si>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</si>
  <si>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</si>
  <si>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</si>
  <si>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</si>
  <si>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</si>
  <si>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</si>
  <si>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</si>
  <si>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</si>
  <si>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</si>
  <si>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</si>
  <si>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</si>
  <si>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</si>
  <si>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</si>
  <si>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</si>
  <si>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</si>
  <si>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</si>
  <si>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</si>
  <si>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</si>
  <si>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</si>
  <si>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</si>
  <si>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</si>
  <si>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</si>
  <si>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</si>
  <si>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</si>
  <si>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</si>
  <si>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</si>
  <si>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</si>
  <si>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</si>
  <si>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</si>
  <si>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</si>
  <si>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</si>
  <si>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</si>
  <si>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</si>
  <si>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</si>
  <si>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</si>
  <si>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</si>
  <si>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</si>
  <si>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</si>
  <si>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</si>
  <si>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</si>
  <si>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</si>
  <si>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</si>
  <si>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</si>
  <si>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</si>
  <si>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</si>
  <si>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</si>
  <si>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</si>
  <si>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</si>
  <si>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</si>
  <si>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</si>
  <si>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</si>
  <si>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</si>
  <si>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</si>
  <si>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</si>
  <si>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</si>
  <si>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</si>
  <si>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</si>
  <si>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</si>
  <si>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</si>
  <si>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</si>
  <si>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</si>
  <si>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</si>
  <si>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</si>
  <si>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</si>
  <si>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</si>
  <si>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</si>
  <si>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</si>
  <si>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</si>
  <si>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</si>
  <si>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</si>
  <si>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</si>
  <si>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</si>
  <si>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</si>
  <si>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</si>
  <si>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</si>
  <si>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</si>
  <si>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</si>
  <si>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</si>
  <si>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</si>
  <si>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</si>
  <si>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</si>
  <si>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</si>
  <si>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</si>
  <si>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</si>
  <si>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</si>
  <si>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</si>
  <si>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</si>
  <si>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</si>
  <si>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</si>
  <si>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</si>
  <si>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</si>
  <si>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</si>
  <si>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</si>
  <si>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</si>
  <si>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</si>
  <si>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</si>
  <si>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</si>
  <si>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</si>
  <si>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</si>
  <si>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</si>
  <si>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</si>
  <si>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</si>
  <si>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</si>
  <si>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</si>
  <si>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</si>
  <si>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</si>
  <si>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</si>
  <si>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</si>
  <si>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</si>
  <si>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</si>
  <si>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</si>
  <si>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</si>
  <si>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</si>
  <si>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</si>
  <si>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</si>
  <si>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</si>
  <si>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</si>
  <si>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</si>
  <si>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</si>
  <si>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</si>
  <si>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</si>
  <si>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</si>
  <si>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</si>
  <si>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</si>
  <si>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</si>
  <si>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</si>
  <si>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</si>
  <si>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</si>
  <si>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</si>
  <si>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</si>
  <si>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</si>
  <si>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</si>
  <si>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</si>
  <si>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</si>
  <si>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</si>
  <si>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</si>
  <si>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</si>
  <si>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</si>
  <si>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</si>
  <si>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</si>
  <si>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</si>
  <si>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</si>
  <si>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</si>
  <si>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</si>
  <si>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</si>
  <si>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</si>
  <si>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</si>
  <si>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</si>
  <si>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</si>
  <si>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</si>
  <si>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</si>
  <si>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</si>
  <si>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</si>
  <si>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</si>
  <si>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</si>
  <si>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</si>
  <si>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</si>
  <si>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</si>
  <si>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</si>
  <si>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</si>
  <si>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</si>
  <si>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</si>
  <si>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</si>
  <si>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</si>
  <si>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</si>
  <si>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</si>
  <si>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</si>
  <si>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</si>
  <si>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</si>
  <si>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</si>
  <si>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</si>
  <si>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</si>
  <si>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</si>
  <si>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</si>
  <si>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</si>
  <si>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</si>
  <si>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</si>
  <si>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</si>
  <si>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</si>
  <si>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</si>
  <si>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</si>
  <si>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</si>
  <si>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</si>
  <si>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</si>
  <si>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</si>
  <si>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</si>
  <si>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</si>
  <si>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</si>
  <si>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</si>
  <si>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</si>
  <si>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</si>
  <si>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</si>
  <si>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</si>
  <si>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</si>
  <si>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</si>
  <si>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</si>
  <si>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</si>
  <si>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</si>
  <si>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</si>
  <si>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</si>
  <si>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</si>
  <si>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</si>
  <si>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</si>
  <si>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</si>
  <si>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</si>
  <si>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</si>
  <si>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</si>
  <si>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</si>
  <si>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</si>
  <si>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</si>
  <si>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</si>
  <si>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</si>
  <si>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</si>
  <si>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</si>
  <si>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</si>
  <si>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</si>
  <si>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</si>
  <si>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</si>
  <si>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</si>
  <si>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</si>
  <si>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</si>
  <si>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</si>
  <si>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</si>
  <si>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</si>
  <si>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</si>
  <si>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</si>
  <si>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</si>
  <si>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</si>
  <si>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</si>
  <si>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</si>
  <si>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</si>
  <si>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</si>
  <si>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</si>
  <si>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</si>
  <si>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</si>
  <si>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</si>
  <si>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</si>
  <si>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</si>
  <si>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</si>
  <si>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</si>
  <si>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</si>
  <si>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</si>
  <si>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</si>
  <si>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</si>
  <si>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</si>
  <si>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</si>
  <si>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</si>
  <si>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</si>
  <si>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</si>
  <si>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</si>
  <si>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</si>
  <si>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</si>
  <si>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</si>
  <si>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</si>
  <si>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</si>
  <si>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</si>
  <si>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</si>
  <si>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</si>
  <si>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</si>
  <si>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</si>
  <si>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</si>
  <si>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</si>
  <si>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</si>
  <si>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</si>
  <si>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</si>
  <si>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</si>
  <si>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</si>
  <si>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</si>
  <si>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</si>
  <si>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</si>
  <si>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</si>
  <si>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</si>
  <si>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</si>
  <si>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</si>
  <si>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</si>
  <si>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</si>
  <si>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</si>
  <si>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</si>
  <si>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</si>
  <si>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</si>
  <si>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</si>
  <si>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</si>
  <si>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</si>
  <si>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</si>
  <si>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</si>
  <si>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</si>
  <si>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</si>
  <si>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</si>
  <si>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</si>
  <si>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</si>
  <si>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</si>
  <si>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</si>
  <si>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</si>
  <si>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</si>
  <si>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</si>
  <si>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</si>
  <si>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</si>
  <si>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</si>
  <si>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</si>
  <si>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</si>
  <si>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</si>
  <si>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</si>
  <si>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</si>
  <si>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</si>
  <si>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</si>
  <si>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</si>
  <si>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</si>
  <si>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</si>
  <si>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</si>
  <si>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</si>
  <si>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</si>
  <si>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</si>
  <si>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</si>
  <si>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</si>
  <si>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</si>
  <si>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</si>
  <si>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</si>
  <si>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</si>
  <si>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</si>
  <si>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</si>
  <si>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</si>
  <si>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</si>
  <si>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</si>
  <si>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</si>
  <si>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</si>
  <si>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</si>
  <si>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</si>
  <si>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</si>
  <si>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</si>
  <si>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</si>
  <si>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</si>
  <si>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</si>
  <si>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</si>
  <si>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</si>
  <si>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</si>
  <si>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</si>
  <si>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</si>
  <si>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</si>
  <si>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</si>
  <si>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</si>
  <si>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</si>
  <si>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</si>
  <si>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</si>
  <si>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</si>
  <si>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</si>
  <si>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</si>
  <si>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</si>
  <si>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</si>
  <si>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</si>
  <si>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</si>
  <si>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</si>
  <si>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</si>
  <si>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</si>
  <si>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</si>
  <si>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</si>
  <si>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</si>
  <si>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</si>
  <si>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</si>
  <si>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</si>
  <si>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</si>
  <si>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</si>
  <si>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</si>
  <si>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</si>
  <si>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</si>
  <si>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</si>
  <si>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</si>
  <si>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</si>
  <si>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</si>
  <si>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</si>
  <si>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</si>
  <si>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</si>
  <si>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</si>
  <si>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</si>
  <si>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</si>
  <si>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</si>
  <si>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</si>
  <si>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</si>
  <si>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</si>
  <si>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</si>
  <si>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</si>
  <si>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</si>
  <si>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</si>
  <si>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</si>
  <si>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</si>
  <si>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</si>
  <si>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</si>
  <si>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</si>
  <si>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</si>
  <si>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</si>
  <si>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</si>
  <si>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</si>
  <si>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</si>
  <si>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</si>
  <si>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</si>
  <si>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</si>
  <si>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</si>
  <si>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</si>
  <si>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</si>
  <si>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</si>
  <si>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</si>
  <si>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</si>
  <si>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</si>
  <si>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</si>
  <si>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</si>
  <si>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</si>
  <si>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</si>
  <si>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</si>
  <si>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</si>
  <si>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</si>
  <si>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</si>
  <si>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</si>
  <si>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</si>
  <si>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</si>
  <si>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</si>
  <si>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</si>
  <si>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</si>
  <si>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</si>
  <si>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</si>
  <si>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</si>
  <si>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</si>
  <si>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</si>
  <si>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</si>
  <si>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</si>
  <si>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</si>
  <si>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</si>
  <si>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</si>
  <si>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</si>
  <si>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</si>
  <si>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</si>
  <si>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</si>
  <si>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</si>
  <si>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</si>
  <si>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</si>
  <si>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</si>
  <si>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</si>
  <si>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</si>
  <si>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</si>
  <si>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</si>
  <si>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</si>
  <si>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</si>
  <si>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</si>
  <si>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</si>
  <si>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</si>
  <si>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</si>
  <si>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</si>
  <si>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</si>
  <si>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</si>
  <si>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</si>
  <si>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</si>
  <si>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</si>
  <si>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</si>
  <si>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</si>
  <si>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</si>
  <si>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</si>
  <si>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</si>
  <si>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</si>
  <si>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</si>
  <si>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</si>
  <si>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</si>
  <si>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</si>
  <si>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</si>
  <si>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</si>
  <si>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</si>
  <si>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</si>
  <si>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</si>
  <si>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</si>
  <si>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</si>
  <si>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</si>
  <si>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</si>
  <si>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</si>
  <si>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</si>
  <si>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</si>
  <si>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</si>
  <si>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</si>
  <si>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</si>
  <si>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</si>
  <si>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</si>
  <si>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</si>
  <si>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</si>
  <si>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</si>
  <si>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</si>
  <si>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</si>
  <si>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</si>
  <si>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</si>
  <si>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</si>
  <si>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</si>
  <si>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</si>
  <si>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</si>
  <si>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</si>
  <si>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</si>
  <si>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</si>
  <si>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</si>
  <si>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</si>
  <si>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</si>
  <si>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</si>
  <si>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</si>
  <si>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</si>
  <si>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</si>
  <si>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</si>
  <si>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</si>
  <si>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</si>
  <si>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</si>
  <si>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</si>
  <si>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</si>
  <si>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</si>
  <si>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</si>
  <si>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</si>
  <si>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</si>
  <si>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</si>
  <si>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</si>
  <si>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</si>
  <si>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</si>
  <si>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</si>
  <si>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</si>
  <si>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</si>
  <si>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</si>
  <si>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</si>
  <si>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</si>
  <si>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</si>
  <si>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</si>
  <si>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</si>
  <si>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</si>
  <si>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</si>
  <si>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</si>
  <si>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</si>
  <si>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</si>
  <si>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</si>
  <si>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</si>
  <si>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</si>
  <si>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</si>
  <si>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</si>
  <si>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</si>
  <si>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</si>
  <si>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</si>
  <si>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</si>
  <si>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</si>
  <si>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</si>
  <si>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</si>
  <si>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</si>
  <si>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</si>
  <si>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</si>
  <si>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</si>
  <si>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</si>
  <si>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</si>
  <si>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</si>
  <si>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</si>
  <si>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</si>
  <si>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</si>
  <si>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</si>
  <si>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</si>
  <si>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</si>
  <si>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</si>
  <si>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</si>
  <si>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</si>
  <si>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</si>
  <si>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</si>
  <si>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</si>
  <si>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</si>
  <si>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</si>
  <si>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</si>
  <si>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</si>
  <si>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</si>
  <si>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</si>
  <si>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</si>
  <si>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</si>
  <si>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</si>
  <si>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</si>
  <si>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</si>
  <si>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</si>
  <si>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</si>
  <si>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</si>
  <si>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</si>
  <si>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</si>
  <si>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</si>
  <si>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</si>
  <si>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</si>
  <si>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</si>
  <si>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</si>
  <si>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</si>
  <si>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</si>
  <si>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</si>
  <si>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</si>
  <si>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</si>
  <si>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</si>
  <si>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</si>
  <si>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</si>
  <si>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</si>
  <si>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</si>
  <si>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</si>
  <si>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</si>
  <si>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</si>
  <si>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</si>
  <si>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</si>
  <si>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</si>
  <si>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</si>
  <si>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</si>
  <si>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</si>
  <si>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</si>
  <si>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</si>
  <si>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</si>
  <si>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</si>
  <si>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</si>
  <si>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</si>
  <si>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</si>
  <si>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</si>
  <si>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</si>
  <si>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</si>
  <si>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</si>
  <si>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</si>
  <si>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</si>
  <si>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</si>
  <si>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</si>
  <si>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</si>
  <si>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</si>
  <si>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</si>
  <si>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</si>
  <si>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</si>
  <si>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</si>
  <si>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</si>
  <si>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</si>
  <si>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</si>
  <si>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</si>
  <si>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</si>
  <si>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</si>
  <si>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</si>
  <si>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</si>
  <si>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</si>
  <si>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</si>
  <si>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</si>
  <si>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</si>
  <si>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</si>
  <si>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</si>
  <si>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</si>
  <si>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</si>
  <si>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</si>
  <si>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</si>
  <si>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</si>
  <si>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</si>
  <si>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</si>
  <si>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</si>
  <si>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</si>
  <si>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</si>
  <si>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</si>
  <si>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</si>
  <si>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</si>
  <si>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</si>
  <si>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</si>
  <si>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</si>
  <si>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</si>
  <si>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</si>
  <si>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</si>
  <si>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</si>
  <si>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</si>
  <si>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</si>
  <si>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</si>
  <si>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</si>
  <si>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</si>
  <si>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</si>
  <si>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</si>
  <si>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</si>
  <si>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</si>
  <si>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</si>
  <si>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</si>
  <si>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</si>
  <si>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</si>
  <si>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</si>
  <si>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</si>
  <si>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</si>
  <si>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</si>
  <si>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</si>
  <si>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</si>
  <si>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</si>
  <si>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</si>
  <si>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</si>
  <si>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</si>
  <si>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</si>
  <si>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</si>
  <si>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</si>
  <si>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</si>
  <si>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</si>
  <si>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</si>
  <si>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</si>
  <si>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</si>
  <si>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</si>
  <si>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</si>
  <si>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</si>
  <si>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</si>
  <si>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</si>
  <si>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</si>
  <si>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</si>
  <si>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</si>
  <si>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</si>
  <si>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</si>
  <si>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</si>
  <si>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</si>
  <si>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</si>
  <si>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</si>
  <si>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</si>
  <si>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</si>
  <si>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</si>
  <si>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</si>
  <si>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</si>
  <si>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</si>
  <si>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</si>
  <si>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</si>
  <si>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</si>
  <si>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</si>
  <si>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</si>
  <si>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</si>
  <si>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</si>
  <si>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</si>
  <si>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</si>
  <si>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</si>
  <si>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</si>
  <si>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</si>
  <si>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</si>
  <si>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</si>
  <si>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</si>
  <si>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</si>
  <si>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</si>
  <si>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</si>
  <si>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</si>
  <si>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</si>
  <si>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</si>
  <si>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</si>
  <si>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</si>
  <si>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</si>
  <si>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</si>
  <si>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</si>
  <si>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</si>
  <si>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</si>
  <si>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</si>
  <si>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</si>
  <si>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</si>
  <si>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</si>
  <si>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</si>
  <si>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</si>
  <si>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</si>
  <si>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</si>
  <si>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</si>
  <si>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</si>
  <si>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</si>
  <si>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</si>
  <si>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</si>
  <si>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</si>
  <si>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</si>
  <si>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</si>
  <si>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</si>
  <si>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</si>
  <si>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</si>
  <si>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</si>
  <si>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</si>
  <si>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</si>
  <si>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</si>
  <si>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</si>
  <si>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</si>
  <si>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</si>
  <si>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</si>
  <si>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</si>
  <si>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</si>
  <si>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</si>
  <si>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</si>
  <si>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</si>
  <si>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</si>
  <si>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</si>
  <si>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</si>
  <si>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</si>
  <si>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</si>
  <si>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</si>
  <si>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</si>
  <si>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</si>
  <si>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</si>
  <si>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</si>
  <si>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</si>
  <si>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</si>
  <si>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</si>
  <si>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</si>
  <si>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</si>
  <si>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</si>
  <si>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</si>
  <si>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</si>
  <si>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</si>
  <si>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</si>
  <si>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</si>
  <si>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</si>
  <si>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</si>
  <si>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</si>
  <si>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</si>
  <si>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</si>
  <si>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</si>
  <si>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</si>
  <si>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</si>
  <si>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</si>
  <si>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</si>
  <si>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</si>
  <si>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</si>
  <si>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</si>
  <si>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</si>
  <si>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</si>
  <si>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</si>
  <si>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</si>
  <si>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</si>
  <si>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</si>
  <si>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</si>
  <si>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</si>
  <si>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</si>
  <si>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</si>
  <si>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</si>
  <si>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</si>
  <si>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</si>
  <si>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</si>
  <si>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</si>
  <si>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</si>
  <si>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</si>
  <si>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</si>
  <si>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</si>
  <si>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</si>
  <si>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</si>
  <si>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</si>
  <si>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</si>
  <si>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</si>
  <si>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</si>
  <si>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</si>
  <si>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</si>
  <si>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</si>
  <si>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</si>
  <si>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</si>
  <si>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</si>
  <si>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</si>
  <si>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</si>
  <si>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</si>
  <si>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</si>
  <si>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</si>
  <si>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</si>
  <si>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</si>
  <si>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</si>
  <si>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</si>
  <si>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</si>
  <si>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</si>
  <si>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</si>
  <si>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</si>
  <si>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</si>
  <si>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</si>
  <si>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</si>
  <si>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</si>
  <si>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</si>
  <si>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</si>
  <si>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</si>
  <si>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</si>
  <si>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</si>
  <si>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</si>
  <si>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</si>
  <si>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</si>
  <si>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</si>
  <si>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</si>
  <si>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</si>
  <si>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</si>
  <si>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</si>
  <si>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</si>
  <si>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</si>
  <si>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</si>
  <si>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</si>
  <si>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</si>
  <si>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</si>
  <si>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</si>
  <si>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</si>
  <si>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</si>
  <si>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</si>
  <si>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</si>
  <si>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</si>
  <si>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</si>
  <si>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</si>
  <si>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</si>
  <si>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</si>
  <si>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</si>
  <si>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</si>
  <si>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</si>
  <si>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</si>
  <si>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</si>
  <si>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</si>
  <si>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</si>
  <si>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</si>
  <si>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</si>
  <si>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</si>
  <si>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</si>
  <si>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</si>
  <si>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</si>
  <si>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</si>
  <si>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</si>
  <si>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</si>
  <si>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</si>
  <si>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</si>
  <si>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</si>
  <si>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</si>
  <si>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</si>
  <si>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</si>
  <si>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</si>
  <si>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</si>
  <si>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</si>
  <si>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</si>
  <si>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</si>
  <si>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</si>
  <si>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</si>
  <si>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</si>
  <si>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</si>
  <si>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</si>
  <si>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</si>
  <si>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</si>
  <si>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</si>
  <si>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</si>
  <si>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</si>
  <si>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</si>
  <si>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</si>
  <si>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</si>
  <si>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</si>
  <si>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</si>
  <si>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</si>
  <si>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</si>
  <si>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</si>
  <si>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</si>
  <si>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</si>
  <si>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</si>
  <si>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</si>
  <si>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</si>
  <si>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</si>
  <si>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</si>
  <si>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</si>
  <si>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</si>
  <si>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</si>
  <si>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</si>
  <si>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</si>
  <si>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</si>
  <si>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</si>
  <si>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</si>
  <si>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</si>
  <si>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</si>
  <si>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</si>
  <si>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</si>
  <si>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</si>
  <si>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</si>
  <si>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</si>
  <si>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</si>
  <si>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</si>
  <si>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</si>
  <si>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</si>
  <si>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</si>
  <si>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</si>
  <si>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</si>
  <si>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</si>
  <si>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</si>
  <si>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</si>
  <si>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</si>
  <si>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</si>
  <si>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</si>
  <si>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</si>
  <si>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</si>
  <si>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</si>
  <si>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</si>
  <si>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</si>
  <si>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</si>
  <si>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</si>
  <si>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</si>
  <si>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</si>
  <si>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</si>
  <si>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</si>
  <si>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</si>
  <si>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</si>
  <si>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</si>
  <si>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</si>
  <si>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</si>
  <si>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</si>
  <si>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</si>
  <si>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</si>
  <si>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</si>
  <si>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</si>
  <si>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</si>
  <si>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</si>
  <si>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</si>
  <si>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</si>
  <si>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</si>
  <si>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</si>
  <si>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</si>
  <si>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</si>
  <si>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</si>
  <si>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</si>
  <si>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</si>
  <si>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</si>
  <si>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</si>
  <si>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</si>
  <si>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</si>
  <si>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</si>
  <si>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</si>
  <si>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</si>
  <si>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</si>
  <si>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</si>
  <si>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</si>
  <si>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</si>
  <si>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</si>
  <si>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</si>
  <si>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</si>
  <si>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</si>
  <si>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</si>
  <si>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</si>
  <si>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</si>
  <si>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</si>
  <si>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</si>
  <si>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</si>
  <si>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</si>
  <si>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</si>
  <si>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</si>
  <si>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</si>
  <si>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</si>
  <si>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</si>
  <si>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</si>
  <si>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</si>
  <si>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</si>
  <si>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</si>
  <si>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</si>
  <si>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</si>
  <si>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</si>
  <si>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</si>
  <si>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</si>
  <si>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</si>
  <si>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</si>
  <si>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</si>
  <si>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</si>
  <si>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</si>
  <si>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</si>
  <si>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</si>
  <si>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</si>
  <si>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</si>
  <si>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</si>
  <si>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</si>
  <si>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</si>
  <si>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</si>
  <si>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</si>
  <si>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</si>
  <si>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</si>
  <si>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</si>
  <si>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</si>
  <si>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</si>
  <si>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</si>
  <si>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</si>
  <si>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</si>
  <si>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</si>
  <si>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</si>
  <si>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</si>
  <si>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</si>
  <si>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</si>
  <si>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</si>
  <si>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</si>
  <si>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</si>
  <si>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</si>
  <si>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</si>
  <si>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</si>
  <si>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</si>
  <si>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</si>
  <si>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</si>
  <si>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</si>
  <si>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</si>
  <si>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</si>
  <si>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</si>
  <si>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</si>
  <si>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</si>
  <si>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</si>
  <si>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</si>
  <si>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</si>
  <si>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</si>
  <si>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</si>
  <si>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</si>
  <si>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</si>
  <si>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</si>
  <si>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</si>
  <si>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</si>
  <si>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</si>
  <si>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</si>
  <si>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</si>
  <si>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</si>
  <si>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</si>
  <si>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</si>
  <si>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</si>
  <si>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</si>
  <si>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</si>
  <si>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</si>
  <si>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</si>
  <si>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</si>
  <si>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</si>
  <si>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</si>
  <si>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</si>
  <si>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</si>
  <si>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</si>
  <si>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</si>
  <si>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</si>
  <si>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</si>
  <si>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</si>
  <si>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</si>
  <si>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</si>
  <si>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</si>
  <si>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</si>
  <si>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</si>
  <si>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</si>
  <si>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</si>
  <si>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</si>
  <si>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</si>
  <si>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</si>
  <si>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</si>
  <si>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</si>
  <si>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</si>
  <si>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</si>
  <si>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</si>
  <si>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</si>
  <si>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</si>
  <si>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</si>
  <si>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</si>
  <si>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</si>
  <si>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</si>
  <si>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</si>
  <si>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</si>
  <si>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</si>
  <si>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</si>
  <si>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</si>
  <si>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</si>
  <si>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</si>
  <si>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</si>
  <si>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</si>
  <si>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</si>
  <si>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</si>
  <si>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</si>
  <si>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</si>
  <si>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</si>
  <si>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</si>
  <si>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</si>
  <si>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</si>
  <si>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</si>
  <si>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</si>
  <si>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</si>
  <si>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</si>
  <si>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</si>
  <si>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</si>
  <si>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</si>
  <si>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</si>
  <si>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</si>
  <si>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</si>
  <si>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</si>
  <si>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</si>
  <si>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</si>
  <si>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</si>
  <si>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</si>
  <si>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</si>
  <si>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</si>
  <si>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</si>
  <si>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</si>
  <si>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</si>
  <si>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</si>
  <si>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</si>
  <si>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</si>
  <si>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</si>
  <si>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</si>
  <si>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</si>
  <si>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</si>
  <si>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</si>
  <si>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</si>
  <si>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</si>
  <si>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</si>
  <si>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</si>
  <si>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</si>
  <si>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</si>
  <si>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</si>
  <si>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</si>
  <si>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</si>
  <si>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</si>
  <si>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</si>
  <si>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</si>
  <si>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</si>
  <si>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</si>
  <si>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</si>
  <si>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</si>
  <si>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</si>
  <si>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</si>
  <si>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</si>
  <si>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</si>
  <si>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</si>
  <si>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</si>
  <si>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</si>
  <si>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</si>
  <si>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</si>
  <si>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</si>
  <si>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</si>
  <si>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</si>
  <si>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</si>
  <si>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</si>
  <si>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</si>
  <si>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</si>
  <si>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</si>
  <si>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</si>
  <si>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</si>
  <si>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</si>
  <si>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</si>
  <si>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</si>
  <si>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</si>
  <si>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</si>
  <si>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</si>
  <si>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</si>
  <si>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</si>
  <si>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</si>
  <si>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</si>
  <si>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</si>
  <si>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</si>
  <si>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</si>
  <si>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</si>
  <si>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</si>
  <si>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</si>
  <si>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</si>
  <si>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</si>
  <si>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</si>
  <si>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</si>
  <si>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</si>
  <si>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</si>
  <si>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</si>
  <si>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</si>
  <si>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</si>
  <si>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</si>
  <si>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</si>
  <si>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</si>
  <si>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</si>
  <si>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</si>
  <si>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</si>
  <si>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</si>
  <si>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</si>
  <si>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</si>
  <si>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</si>
  <si>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</si>
  <si>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</si>
  <si>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</si>
  <si>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</si>
  <si>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</si>
  <si>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</si>
  <si>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</si>
  <si>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</si>
  <si>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</si>
  <si>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</si>
  <si>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</si>
  <si>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</si>
  <si>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</si>
  <si>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</si>
  <si>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</si>
  <si>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</si>
  <si>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</si>
  <si>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</si>
  <si>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</si>
  <si>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</si>
  <si>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</si>
  <si>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</si>
  <si>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</si>
  <si>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</si>
  <si>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</si>
  <si>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</si>
  <si>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</si>
  <si>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</si>
  <si>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</si>
  <si>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</si>
  <si>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</si>
  <si>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</si>
  <si>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</si>
  <si>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</si>
  <si>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</si>
  <si>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</si>
  <si>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</si>
  <si>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</si>
  <si>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</si>
  <si>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</si>
  <si>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</si>
  <si>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</si>
  <si>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</si>
  <si>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</si>
  <si>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</si>
  <si>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</si>
  <si>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</si>
  <si>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</si>
  <si>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</si>
  <si>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</si>
  <si>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</si>
  <si>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</si>
  <si>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</si>
  <si>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</si>
  <si>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</si>
  <si>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</si>
  <si>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</si>
  <si>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</si>
  <si>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</si>
  <si>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</si>
  <si>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</si>
  <si>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</si>
  <si>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</si>
  <si>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</si>
  <si>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</si>
  <si>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</si>
  <si>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</si>
  <si>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</si>
  <si>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</si>
  <si>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</si>
  <si>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</si>
  <si>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</si>
  <si>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</si>
  <si>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</si>
  <si>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</si>
  <si>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</si>
  <si>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</si>
  <si>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</si>
  <si>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</si>
  <si>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</si>
  <si>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</si>
  <si>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</si>
  <si>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</si>
  <si>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</si>
  <si>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</si>
  <si>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</si>
  <si>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</si>
  <si>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</si>
  <si>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</si>
  <si>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</si>
  <si>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</si>
  <si>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</si>
  <si>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</si>
  <si>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</si>
  <si>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</si>
  <si>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</si>
  <si>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</si>
  <si>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</si>
  <si>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</si>
  <si>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</si>
  <si>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</si>
  <si>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</si>
  <si>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</si>
  <si>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</si>
  <si>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</si>
  <si>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</si>
  <si>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</si>
  <si>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</si>
  <si>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</si>
  <si>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</si>
  <si>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</si>
  <si>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</si>
  <si>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</si>
  <si>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</si>
  <si>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</si>
  <si>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</si>
  <si>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</si>
  <si>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</si>
  <si>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</si>
  <si>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</si>
  <si>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</si>
  <si>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</si>
  <si>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</si>
  <si>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</si>
  <si>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</si>
  <si>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</si>
  <si>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</si>
  <si>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</si>
  <si>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</si>
  <si>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</si>
  <si>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</si>
  <si>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</si>
  <si>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</si>
  <si>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</si>
  <si>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</si>
  <si>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</si>
  <si>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</si>
  <si>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</si>
  <si>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</si>
  <si>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</si>
  <si>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</si>
  <si>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</si>
  <si>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</si>
  <si>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</si>
  <si>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</si>
  <si>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</si>
  <si>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</si>
  <si>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</si>
  <si>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</si>
  <si>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</si>
  <si>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</si>
  <si>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</si>
  <si>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</si>
  <si>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</si>
  <si>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</si>
  <si>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</si>
  <si>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</si>
  <si>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</si>
  <si>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</si>
  <si>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</si>
  <si>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</si>
  <si>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</si>
  <si>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</si>
  <si>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</si>
  <si>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</si>
  <si>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</si>
  <si>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</si>
  <si>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</si>
  <si>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</si>
  <si>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</si>
  <si>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</si>
  <si>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</si>
  <si>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</si>
  <si>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</si>
  <si>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</si>
  <si>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</si>
  <si>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</si>
  <si>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</si>
  <si>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</si>
  <si>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</si>
  <si>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</si>
  <si>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</si>
  <si>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</si>
  <si>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</si>
  <si>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</si>
  <si>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</si>
  <si>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</si>
  <si>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</si>
  <si>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</si>
  <si>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</si>
  <si>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</si>
  <si>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</si>
  <si>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</si>
  <si>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</si>
  <si>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</si>
  <si>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</si>
  <si>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</si>
  <si>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</si>
  <si>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</si>
  <si>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</si>
  <si>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</si>
  <si>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</si>
  <si>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</si>
  <si>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</si>
  <si>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</si>
  <si>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</si>
  <si>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</si>
  <si>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</si>
  <si>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</si>
  <si>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</si>
  <si>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</si>
  <si>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</si>
  <si>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</si>
  <si>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</si>
  <si>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</si>
  <si>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</si>
  <si>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</si>
  <si>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</si>
  <si>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</si>
  <si>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</si>
  <si>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</si>
  <si>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</si>
  <si>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</si>
  <si>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</si>
  <si>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</si>
  <si>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</si>
  <si>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</si>
  <si>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</si>
  <si>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</si>
  <si>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</si>
  <si>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</si>
  <si>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</si>
  <si>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</si>
  <si>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</si>
  <si>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</si>
  <si>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</si>
  <si>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</si>
  <si>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</si>
  <si>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</si>
  <si>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</si>
  <si>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</si>
  <si>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</si>
  <si>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</si>
  <si>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</si>
  <si>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</si>
  <si>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</si>
  <si>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</si>
  <si>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</si>
  <si>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</si>
  <si>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</si>
  <si>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</si>
  <si>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</si>
  <si>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</si>
  <si>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</si>
  <si>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</si>
  <si>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</si>
  <si>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</si>
  <si>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</si>
  <si>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</si>
  <si>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</si>
  <si>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</si>
  <si>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</si>
  <si>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</si>
  <si>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</si>
  <si>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</si>
  <si>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</si>
  <si>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</si>
  <si>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</si>
  <si>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</si>
  <si>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</si>
  <si>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</si>
  <si>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</si>
  <si>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</si>
  <si>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</si>
  <si>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</si>
  <si>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</si>
  <si>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</si>
  <si>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</si>
  <si>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</si>
  <si>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</si>
  <si>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</si>
  <si>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</si>
  <si>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</si>
  <si>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</si>
  <si>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</si>
  <si>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</si>
  <si>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</si>
  <si>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</si>
  <si>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</si>
  <si>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</si>
  <si>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</si>
  <si>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</si>
  <si>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</si>
  <si>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</si>
  <si>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</si>
  <si>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</si>
  <si>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</si>
  <si>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</si>
  <si>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</si>
  <si>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</si>
  <si>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</si>
  <si>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</si>
  <si>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</si>
  <si>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</si>
  <si>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</si>
  <si>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</si>
  <si>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</si>
  <si>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</si>
  <si>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</si>
  <si>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</si>
  <si>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</si>
  <si>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</si>
  <si>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</si>
  <si>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</si>
  <si>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</si>
  <si>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</si>
  <si>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</si>
  <si>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</si>
  <si>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</si>
  <si>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</si>
  <si>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</si>
  <si>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</si>
  <si>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</si>
  <si>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</si>
  <si>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</si>
  <si>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</si>
  <si>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</si>
  <si>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</si>
  <si>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</si>
  <si>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</si>
  <si>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</si>
  <si>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</si>
  <si>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</si>
  <si>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</si>
  <si>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</si>
  <si>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</si>
  <si>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</si>
  <si>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</si>
  <si>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</si>
  <si>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</si>
  <si>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</si>
  <si>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</si>
  <si>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</si>
  <si>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</si>
  <si>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</si>
  <si>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</si>
  <si>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</si>
  <si>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</si>
  <si>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</si>
  <si>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</si>
  <si>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</si>
  <si>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</si>
  <si>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</si>
  <si>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</si>
  <si>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</si>
  <si>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</si>
  <si>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</si>
  <si>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</si>
  <si>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</si>
  <si>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</si>
  <si>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</si>
  <si>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</si>
  <si>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</si>
  <si>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</si>
  <si>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</si>
  <si>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</si>
  <si>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</si>
  <si>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</si>
  <si>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</si>
  <si>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</si>
  <si>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</si>
  <si>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</si>
  <si>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</si>
  <si>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</si>
  <si>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</si>
  <si>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</si>
  <si>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</si>
  <si>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</si>
  <si>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</si>
  <si>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</si>
  <si>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</si>
  <si>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</si>
  <si>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</si>
  <si>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</si>
  <si>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</si>
  <si>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</si>
  <si>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</si>
  <si>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</si>
  <si>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</si>
  <si>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</si>
  <si>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</si>
  <si>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</si>
  <si>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</si>
  <si>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</si>
  <si>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</si>
  <si>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</si>
  <si>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</si>
  <si>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</si>
  <si>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</si>
  <si>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</si>
  <si>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</si>
  <si>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</si>
  <si>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</si>
  <si>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</si>
  <si>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</si>
  <si>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</si>
  <si>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</si>
  <si>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</si>
  <si>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</si>
  <si>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</si>
  <si>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</si>
  <si>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</si>
  <si>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</si>
  <si>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</si>
  <si>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</si>
  <si>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</si>
  <si>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</si>
  <si>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</si>
  <si>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</si>
  <si>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</si>
  <si>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</si>
  <si>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</si>
  <si>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</si>
  <si>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</si>
  <si>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</si>
  <si>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</si>
  <si>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</si>
  <si>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</si>
  <si>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</si>
  <si>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</si>
  <si>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</si>
  <si>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</si>
  <si>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</si>
  <si>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</si>
  <si>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</si>
  <si>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</si>
  <si>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</si>
  <si>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</si>
  <si>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</si>
  <si>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</si>
  <si>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</si>
  <si>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</si>
  <si>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</si>
  <si>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</si>
  <si>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</si>
  <si>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</si>
  <si>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</si>
  <si>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</si>
  <si>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</si>
  <si>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</si>
  <si>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</si>
  <si>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</si>
  <si>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</si>
  <si>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</si>
  <si>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</si>
  <si>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</si>
  <si>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</si>
  <si>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</si>
  <si>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</si>
  <si>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</si>
  <si>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</si>
  <si>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</si>
  <si>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</si>
  <si>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</si>
  <si>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</si>
  <si>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</si>
  <si>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</si>
  <si>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</si>
  <si>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</si>
  <si>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</si>
  <si>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</si>
  <si>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</si>
  <si>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</si>
  <si>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</si>
  <si>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</si>
  <si>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</si>
  <si>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</si>
  <si>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</si>
  <si>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</si>
  <si>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</si>
  <si>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</si>
  <si>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</si>
  <si>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</si>
  <si>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</si>
  <si>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</si>
  <si>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</si>
  <si>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</si>
  <si>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</si>
  <si>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</si>
  <si>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</si>
  <si>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</si>
  <si>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</si>
  <si>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</si>
  <si>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</si>
  <si>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</si>
  <si>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</si>
  <si>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</si>
  <si>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</si>
  <si>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</si>
  <si>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</si>
  <si>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</si>
  <si>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</si>
  <si>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</si>
  <si>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</si>
  <si>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</si>
  <si>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</si>
  <si>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</si>
  <si>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</si>
  <si>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</si>
  <si>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</si>
  <si>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</si>
  <si>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</si>
  <si>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</si>
  <si>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</si>
  <si>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</si>
  <si>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</si>
  <si>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</si>
  <si>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</si>
  <si>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</si>
  <si>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</si>
  <si>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</si>
  <si>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</si>
  <si>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</si>
  <si>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</si>
  <si>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</si>
  <si>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</si>
  <si>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</si>
  <si>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</si>
  <si>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</si>
  <si>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</si>
  <si>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</si>
  <si>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</si>
  <si>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</si>
  <si>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</si>
  <si>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</si>
  <si>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</si>
  <si>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</si>
  <si>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</si>
  <si>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</si>
  <si>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</si>
  <si>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</si>
  <si>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</si>
  <si>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</si>
  <si>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</si>
  <si>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</si>
  <si>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</si>
  <si>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</si>
  <si>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</si>
  <si>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</si>
  <si>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</si>
  <si>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</si>
  <si>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</si>
  <si>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</si>
  <si>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</si>
  <si>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</si>
  <si>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</si>
  <si>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</si>
  <si>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</si>
  <si>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</si>
  <si>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</si>
  <si>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</si>
  <si>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</si>
  <si>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</si>
  <si>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</si>
  <si>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</si>
  <si>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</si>
  <si>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</si>
  <si>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</si>
  <si>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</si>
  <si>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</si>
  <si>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</si>
  <si>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</si>
  <si>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</si>
  <si>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</si>
  <si>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</si>
  <si>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</si>
  <si>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</si>
  <si>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</si>
  <si>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</si>
  <si>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</si>
  <si>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</si>
  <si>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</si>
  <si>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</si>
  <si>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</si>
  <si>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</si>
  <si>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</si>
  <si>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</si>
  <si>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</si>
  <si>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</si>
  <si>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</si>
  <si>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</si>
  <si>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</si>
  <si>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</si>
  <si>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</si>
  <si>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</si>
  <si>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</si>
  <si>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</si>
  <si>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</si>
  <si>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</si>
  <si>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</si>
  <si>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</si>
  <si>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</si>
  <si>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</si>
  <si>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</si>
  <si>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</si>
  <si>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</si>
  <si>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</si>
  <si>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</si>
  <si>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</si>
  <si>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</si>
  <si>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</si>
  <si>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</si>
  <si>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</si>
  <si>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</si>
  <si>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</si>
  <si>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</si>
  <si>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</si>
  <si>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</si>
  <si>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</si>
  <si>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</si>
  <si>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</si>
  <si>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</si>
  <si>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</si>
  <si>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</si>
  <si>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</si>
  <si>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</si>
  <si>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</si>
  <si>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</si>
  <si>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</si>
  <si>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</si>
  <si>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</si>
  <si>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</si>
  <si>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</si>
  <si>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</si>
  <si>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</si>
  <si>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</si>
  <si>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</si>
  <si>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</si>
  <si>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</si>
  <si>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</si>
  <si>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</si>
  <si>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</si>
  <si>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</si>
  <si>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</si>
  <si>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</si>
  <si>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</si>
  <si>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</si>
  <si>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</si>
  <si>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</si>
  <si>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</si>
  <si>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</si>
  <si>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</si>
  <si>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</si>
  <si>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</si>
  <si>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</si>
  <si>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</si>
  <si>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</si>
  <si>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</si>
  <si>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</si>
  <si>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</si>
  <si>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</si>
  <si>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</si>
  <si>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</si>
  <si>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</si>
  <si>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</si>
  <si>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</si>
  <si>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</si>
  <si>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</si>
  <si>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</si>
  <si>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</si>
  <si>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</si>
  <si>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</si>
  <si>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</si>
  <si>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</si>
  <si>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</si>
  <si>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</si>
  <si>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</si>
  <si>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</si>
  <si>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</si>
  <si>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</si>
  <si>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</si>
  <si>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</si>
  <si>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</si>
  <si>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</si>
  <si>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</si>
  <si>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</si>
  <si>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</si>
  <si>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</si>
  <si>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</si>
  <si>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</si>
  <si>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</si>
  <si>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</si>
  <si>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</si>
  <si>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</si>
  <si>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</si>
  <si>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</si>
  <si>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</si>
  <si>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</si>
  <si>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</si>
  <si>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</si>
  <si>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</si>
  <si>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</si>
  <si>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</si>
  <si>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</si>
  <si>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</si>
  <si>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</si>
  <si>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</si>
  <si>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</si>
  <si>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</si>
  <si>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</si>
  <si>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</si>
  <si>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</si>
  <si>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</si>
  <si>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</si>
  <si>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</si>
  <si>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</si>
  <si>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</si>
  <si>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</si>
  <si>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</si>
  <si>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</si>
  <si>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</si>
  <si>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</si>
  <si>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</si>
  <si>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</si>
  <si>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</si>
  <si>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</si>
  <si>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</si>
  <si>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</si>
  <si>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</si>
  <si>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</si>
  <si>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</si>
  <si>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</si>
  <si>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</si>
  <si>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</si>
  <si>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</si>
  <si>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</si>
  <si>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</si>
  <si>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</si>
  <si>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</si>
  <si>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</si>
  <si>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</si>
  <si>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</si>
  <si>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</si>
  <si>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</si>
  <si>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</si>
  <si>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</si>
  <si>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</si>
  <si>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</si>
  <si>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</si>
  <si>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</si>
  <si>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</si>
  <si>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</si>
  <si>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</si>
  <si>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</si>
  <si>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</si>
  <si>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</si>
  <si>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</si>
  <si>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</si>
  <si>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</si>
  <si>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</si>
  <si>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</si>
  <si>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</si>
  <si>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</si>
  <si>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</si>
  <si>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</si>
  <si>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</si>
  <si>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</si>
  <si>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</si>
  <si>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</si>
  <si>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</si>
  <si>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</si>
  <si>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</si>
  <si>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</si>
  <si>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</si>
  <si>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</si>
  <si>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</si>
  <si>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</si>
  <si>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</si>
  <si>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</si>
  <si>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</si>
  <si>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</si>
  <si>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</si>
  <si>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</si>
  <si>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</si>
  <si>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</si>
  <si>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</si>
  <si>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</si>
  <si>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</si>
  <si>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</si>
  <si>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</si>
  <si>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</si>
  <si>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</si>
  <si>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</si>
  <si>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</si>
  <si>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</si>
  <si>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</si>
  <si>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</si>
  <si>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</si>
  <si>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</si>
  <si>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</si>
  <si>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</si>
  <si>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</si>
  <si>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</si>
  <si>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</si>
  <si>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</si>
  <si>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</si>
  <si>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</si>
  <si>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</si>
  <si>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</si>
  <si>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</si>
  <si>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</si>
  <si>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</si>
  <si>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</si>
  <si>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</si>
  <si>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</si>
  <si>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</si>
  <si>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</si>
  <si>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</si>
  <si>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</si>
  <si>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</si>
  <si>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</si>
  <si>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</si>
  <si>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</si>
  <si>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</si>
  <si>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</si>
  <si>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</si>
  <si>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</si>
  <si>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</si>
  <si>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</si>
  <si>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</si>
  <si>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</si>
  <si>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</si>
  <si>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</si>
  <si>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</si>
  <si>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</si>
  <si>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</si>
  <si>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</si>
  <si>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</si>
  <si>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</si>
  <si>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</si>
  <si>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</si>
  <si>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</si>
  <si>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</si>
  <si>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</si>
  <si>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</si>
  <si>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</si>
  <si>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</si>
  <si>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</si>
  <si>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</si>
  <si>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</si>
  <si>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</si>
  <si>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</si>
  <si>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</si>
  <si>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</si>
  <si>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</si>
  <si>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</si>
  <si>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</si>
  <si>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</si>
  <si>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</si>
  <si>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</si>
  <si>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</si>
  <si>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</si>
  <si>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</si>
  <si>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</si>
  <si>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</si>
  <si>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</si>
  <si>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</si>
  <si>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</si>
  <si>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</si>
  <si>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</si>
  <si>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</si>
  <si>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</si>
  <si>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</si>
  <si>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</si>
  <si>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</si>
  <si>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</si>
  <si>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</si>
  <si>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</si>
  <si>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</si>
  <si>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</si>
  <si>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</si>
  <si>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</si>
  <si>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</si>
  <si>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</si>
  <si>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</si>
  <si>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</si>
  <si>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</si>
  <si>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</si>
  <si>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</si>
  <si>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</si>
  <si>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</si>
  <si>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</si>
  <si>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</si>
  <si>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</si>
  <si>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</si>
  <si>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</si>
  <si>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</si>
  <si>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</si>
  <si>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</si>
  <si>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</si>
  <si>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</si>
  <si>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</si>
  <si>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</si>
  <si>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</si>
  <si>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</si>
  <si>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</si>
  <si>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</si>
  <si>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</si>
  <si>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</si>
  <si>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</si>
  <si>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</si>
  <si>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</si>
  <si>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</si>
  <si>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</si>
  <si>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</si>
  <si>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</si>
  <si>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</si>
  <si>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</si>
  <si>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</si>
  <si>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</si>
  <si>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</si>
  <si>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</si>
  <si>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</si>
  <si>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</si>
  <si>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</si>
  <si>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</si>
  <si>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</si>
  <si>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</si>
  <si>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</si>
  <si>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</si>
  <si>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</si>
  <si>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</si>
  <si>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</si>
  <si>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</si>
  <si>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</si>
  <si>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</si>
  <si>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</si>
  <si>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</si>
  <si>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</si>
  <si>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</si>
  <si>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</si>
  <si>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</si>
  <si>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</si>
  <si>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</si>
  <si>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</si>
  <si>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</si>
  <si>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</si>
  <si>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</si>
  <si>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</si>
  <si>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</si>
  <si>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</si>
  <si>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</si>
  <si>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</si>
  <si>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</si>
  <si>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</si>
  <si>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</si>
  <si>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</si>
  <si>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</si>
  <si>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</si>
  <si>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</si>
  <si>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</si>
  <si>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</si>
  <si>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</si>
  <si>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</si>
  <si>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</si>
  <si>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</si>
  <si>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</si>
  <si>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</si>
  <si>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</si>
  <si>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</si>
  <si>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</si>
  <si>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</si>
  <si>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</si>
  <si>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</si>
  <si>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</si>
  <si>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</si>
  <si>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</si>
  <si>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</si>
  <si>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</si>
  <si>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</si>
  <si>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</si>
  <si>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</si>
  <si>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</si>
  <si>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</si>
  <si>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</si>
  <si>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</si>
  <si>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</si>
  <si>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</si>
  <si>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</si>
  <si>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</si>
  <si>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</si>
  <si>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</si>
  <si>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</si>
  <si>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</si>
  <si>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</si>
  <si>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</si>
  <si>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</si>
  <si>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</si>
  <si>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</si>
  <si>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</si>
  <si>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</si>
  <si>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</si>
  <si>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</si>
  <si>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</si>
  <si>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</si>
  <si>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</si>
  <si>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</si>
  <si>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</si>
  <si>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</si>
  <si>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</si>
  <si>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</si>
  <si>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</si>
  <si>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</si>
  <si>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</si>
  <si>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</si>
  <si>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</si>
  <si>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</si>
  <si>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</si>
  <si>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</si>
  <si>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</si>
  <si>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</si>
  <si>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</si>
  <si>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</si>
  <si>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</si>
  <si>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</si>
  <si>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</si>
  <si>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</si>
  <si>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</si>
  <si>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</si>
  <si>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</si>
  <si>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</si>
  <si>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</si>
  <si>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</si>
  <si>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</si>
  <si>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</si>
  <si>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</si>
  <si>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</si>
  <si>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</si>
  <si>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</si>
  <si>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</si>
  <si>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</si>
  <si>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</si>
  <si>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</si>
  <si>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</si>
  <si>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</si>
  <si>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</si>
  <si>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</si>
  <si>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</si>
  <si>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</si>
  <si>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</si>
  <si>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</si>
  <si>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</si>
  <si>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</si>
  <si>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</si>
  <si>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</si>
  <si>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</si>
  <si>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</si>
  <si>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</si>
  <si>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</si>
  <si>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</si>
  <si>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</si>
  <si>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</si>
  <si>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</si>
  <si>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</si>
  <si>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</si>
  <si>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</si>
  <si>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</si>
  <si>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</si>
  <si>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</si>
  <si>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</si>
  <si>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</si>
  <si>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</si>
  <si>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</si>
  <si>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</si>
  <si>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</si>
  <si>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</si>
  <si>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</si>
  <si>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</si>
  <si>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</si>
  <si>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</si>
  <si>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</si>
  <si>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</si>
  <si>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</si>
  <si>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</si>
  <si>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</si>
  <si>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</si>
  <si>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</si>
  <si>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</si>
  <si>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</si>
  <si>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</si>
  <si>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</si>
  <si>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</si>
  <si>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</si>
  <si>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</si>
  <si>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</si>
  <si>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</si>
  <si>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</si>
  <si>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</si>
  <si>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</si>
  <si>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</si>
  <si>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</si>
  <si>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</si>
  <si>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</si>
  <si>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</si>
  <si>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</si>
  <si>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</si>
  <si>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</si>
  <si>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</si>
  <si>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</si>
  <si>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</si>
  <si>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</si>
  <si>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</si>
  <si>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</si>
  <si>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</si>
  <si>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</si>
  <si>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</si>
  <si>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</si>
  <si>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</si>
  <si>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</si>
  <si>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</si>
  <si>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</si>
  <si>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</si>
  <si>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</si>
  <si>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</si>
  <si>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</si>
  <si>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</si>
  <si>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</si>
  <si>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</si>
  <si>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</si>
  <si>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</si>
  <si>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</si>
  <si>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</si>
  <si>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</si>
  <si>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</si>
  <si>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</si>
  <si>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</si>
  <si>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</si>
  <si>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</si>
  <si>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</si>
  <si>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</si>
  <si>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</si>
  <si>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</si>
  <si>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</si>
  <si>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</si>
  <si>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</si>
  <si>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</si>
  <si>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</si>
  <si>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</si>
  <si>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</si>
  <si>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</si>
  <si>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</si>
  <si>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</si>
  <si>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</si>
  <si>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</si>
  <si>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</si>
  <si>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</si>
  <si>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</si>
  <si>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</si>
  <si>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</si>
  <si>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</si>
  <si>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</si>
  <si>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</si>
  <si>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</si>
  <si>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</si>
  <si>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</si>
  <si>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</si>
  <si>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</si>
  <si>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</si>
  <si>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</si>
  <si>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</si>
  <si>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</si>
  <si>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</si>
  <si>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</si>
  <si>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</si>
  <si>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</si>
  <si>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</si>
  <si>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</si>
  <si>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</si>
  <si>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</si>
  <si>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</si>
  <si>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</si>
  <si>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</si>
  <si>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</si>
  <si>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</si>
  <si>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</si>
  <si>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</si>
  <si>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</si>
  <si>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</si>
  <si>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</si>
  <si>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</si>
  <si>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</si>
  <si>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</si>
  <si>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</si>
  <si>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</si>
  <si>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</si>
  <si>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</si>
  <si>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</si>
  <si>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</si>
  <si>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</si>
  <si>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</si>
  <si>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</si>
  <si>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</si>
  <si>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</si>
  <si>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</si>
  <si>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</si>
  <si>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</si>
  <si>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</si>
  <si>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</si>
  <si>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</si>
  <si>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</si>
  <si>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</si>
  <si>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</si>
  <si>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</si>
  <si>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</si>
  <si>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</si>
  <si>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</si>
  <si>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</si>
  <si>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</si>
  <si>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</si>
  <si>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</si>
  <si>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</si>
  <si>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</si>
  <si>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</si>
  <si>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</si>
  <si>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</si>
  <si>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</si>
  <si>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</si>
  <si>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</si>
  <si>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</si>
  <si>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</si>
  <si>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</si>
  <si>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</si>
  <si>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</si>
  <si>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</si>
  <si>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</si>
  <si>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</si>
  <si>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</si>
  <si>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</si>
  <si>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</si>
  <si>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</si>
  <si>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</si>
  <si>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</si>
  <si>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</si>
  <si>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</si>
  <si>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</si>
  <si>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</si>
  <si>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</si>
  <si>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</si>
  <si>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</si>
  <si>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</si>
  <si>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</si>
  <si>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</si>
  <si>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</si>
  <si>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</si>
  <si>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</si>
  <si>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</si>
  <si>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</si>
  <si>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</si>
  <si>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</si>
  <si>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</si>
  <si>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</si>
  <si>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</si>
  <si>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</si>
  <si>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</si>
  <si>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</si>
  <si>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</si>
  <si>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</si>
  <si>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</si>
  <si>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</si>
  <si>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</si>
  <si>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</si>
  <si>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</si>
  <si>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</si>
  <si>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</si>
  <si>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</si>
  <si>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</si>
  <si>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</si>
  <si>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</si>
  <si>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</si>
  <si>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</si>
  <si>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</si>
  <si>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</si>
  <si>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</si>
  <si>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</si>
  <si>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</si>
  <si>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</si>
  <si>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</si>
  <si>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</si>
  <si>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</si>
  <si>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</si>
  <si>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</si>
  <si>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</si>
  <si>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</si>
  <si>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</si>
  <si>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</si>
  <si>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</si>
  <si>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</si>
  <si>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</si>
  <si>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</si>
  <si>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</si>
  <si>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</si>
  <si>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</si>
  <si>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</si>
  <si>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</si>
  <si>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</si>
  <si>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</si>
  <si>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</si>
  <si>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</si>
  <si>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</si>
  <si>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</si>
  <si>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</si>
  <si>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</si>
  <si>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</si>
  <si>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</si>
  <si>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</si>
  <si>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</si>
  <si>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</si>
  <si>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</si>
  <si>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</si>
  <si>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</si>
  <si>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</si>
  <si>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</si>
  <si>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</si>
  <si>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</si>
  <si>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</si>
  <si>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</si>
  <si>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</si>
  <si>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</si>
  <si>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</si>
  <si>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</si>
  <si>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</si>
  <si>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</si>
  <si>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</si>
  <si>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</si>
  <si>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</si>
  <si>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</si>
  <si>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</si>
  <si>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</si>
  <si>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</si>
  <si>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</si>
  <si>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</si>
  <si>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</si>
  <si>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</si>
  <si>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</si>
  <si>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</si>
  <si>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</si>
  <si>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</si>
  <si>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</si>
  <si>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</si>
  <si>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</si>
  <si>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</si>
  <si>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</si>
  <si>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</si>
  <si>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</si>
  <si>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</si>
  <si>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</si>
  <si>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</si>
  <si>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</si>
  <si>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</si>
  <si>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</si>
  <si>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</si>
  <si>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</si>
  <si>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</si>
  <si>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</si>
  <si>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</si>
  <si>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</si>
  <si>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</si>
  <si>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</si>
  <si>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</si>
  <si>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</si>
  <si>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</si>
  <si>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</si>
  <si>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</si>
  <si>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</si>
  <si>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</si>
  <si>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</si>
  <si>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</si>
  <si>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</si>
  <si>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</si>
  <si>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</si>
  <si>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</si>
  <si>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</si>
  <si>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</si>
  <si>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</si>
  <si>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</si>
  <si>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</si>
  <si>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</si>
  <si>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</si>
  <si>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</si>
  <si>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</si>
  <si>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</si>
  <si>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</si>
  <si>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</si>
  <si>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</si>
  <si>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</si>
  <si>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</si>
  <si>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</si>
  <si>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</si>
  <si>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</si>
  <si>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</si>
  <si>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</si>
  <si>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</si>
  <si>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</si>
  <si>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</si>
  <si>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</si>
  <si>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</si>
  <si>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</si>
  <si>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</si>
  <si>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</si>
  <si>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</si>
  <si>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</si>
  <si>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</si>
  <si>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</si>
  <si>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</si>
  <si>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</si>
  <si>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</si>
  <si>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</si>
  <si>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</si>
  <si>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</si>
  <si>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</si>
  <si>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</si>
  <si>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</si>
  <si>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</si>
  <si>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</si>
  <si>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</si>
  <si>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</si>
  <si>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</si>
  <si>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</si>
  <si>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</si>
  <si>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</si>
  <si>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</si>
  <si>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</si>
  <si>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</si>
  <si>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</si>
  <si>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</si>
  <si>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</si>
  <si>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</si>
  <si>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</si>
  <si>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</si>
  <si>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</si>
  <si>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</si>
  <si>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</si>
  <si>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</si>
  <si>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</si>
  <si>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</si>
  <si>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</si>
  <si>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</si>
  <si>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</si>
  <si>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</si>
  <si>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</si>
  <si>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</si>
  <si>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</si>
  <si>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</si>
  <si>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</si>
  <si>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</si>
  <si>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</si>
  <si>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</si>
  <si>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</si>
  <si>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</si>
  <si>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</si>
  <si>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</si>
  <si>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</si>
  <si>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</si>
  <si>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</si>
  <si>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</si>
  <si>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</si>
  <si>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</si>
  <si>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</si>
  <si>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</si>
  <si>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</si>
  <si>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</si>
  <si>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</si>
  <si>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</si>
  <si>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</si>
  <si>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</si>
  <si>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</si>
  <si>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</si>
  <si>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</si>
  <si>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</si>
  <si>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</si>
  <si>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</si>
  <si>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</si>
  <si>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</si>
  <si>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</si>
  <si>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</si>
  <si>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</si>
  <si>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</si>
  <si>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</si>
  <si>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</si>
  <si>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</si>
  <si>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</si>
  <si>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</si>
  <si>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</si>
  <si>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</si>
  <si>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</si>
  <si>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</si>
  <si>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</si>
  <si>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</si>
  <si>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</si>
  <si>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</si>
  <si>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</si>
  <si>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</si>
  <si>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</si>
  <si>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</si>
  <si>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</si>
  <si>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</si>
  <si>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</si>
  <si>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</si>
  <si>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</si>
  <si>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</si>
  <si>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</si>
  <si>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</si>
  <si>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</si>
  <si>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</si>
  <si>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</si>
  <si>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</si>
  <si>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</si>
  <si>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</si>
  <si>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</si>
  <si>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</si>
  <si>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</si>
  <si>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</si>
  <si>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</si>
  <si>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</si>
  <si>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</si>
  <si>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</si>
  <si>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</si>
  <si>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</si>
  <si>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</si>
  <si>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</si>
  <si>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</si>
  <si>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</si>
  <si>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</si>
  <si>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</si>
  <si>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</si>
  <si>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</si>
  <si>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</si>
  <si>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</si>
  <si>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</si>
  <si>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</si>
  <si>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</si>
  <si>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</si>
  <si>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</si>
  <si>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</si>
  <si>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</si>
  <si>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</si>
  <si>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</si>
  <si>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</si>
  <si>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</si>
  <si>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</si>
  <si>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</si>
  <si>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</si>
  <si>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</si>
  <si>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</si>
  <si>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</si>
  <si>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</si>
  <si>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</si>
  <si>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</si>
  <si>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</si>
  <si>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</si>
  <si>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</si>
  <si>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</si>
  <si>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</si>
  <si>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</si>
  <si>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</si>
  <si>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</si>
  <si>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</si>
  <si>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</si>
  <si>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</si>
  <si>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</si>
  <si>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</si>
  <si>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</si>
  <si>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</si>
  <si>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</si>
  <si>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</si>
  <si>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</si>
  <si>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</si>
  <si>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</si>
  <si>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</si>
  <si>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</si>
  <si>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</si>
  <si>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</si>
  <si>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</si>
  <si>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</si>
  <si>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</si>
  <si>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</si>
  <si>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</si>
  <si>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</si>
  <si>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</si>
  <si>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</si>
  <si>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</si>
  <si>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</si>
  <si>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</si>
  <si>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</si>
  <si>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</si>
  <si>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</si>
  <si>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</si>
  <si>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</si>
  <si>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</si>
  <si>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</si>
  <si>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</si>
  <si>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</si>
  <si>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</si>
  <si>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</si>
  <si>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</si>
  <si>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</si>
  <si>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</si>
  <si>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</si>
  <si>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</si>
  <si>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</si>
  <si>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</si>
  <si>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</si>
  <si>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</si>
  <si>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</si>
  <si>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</si>
  <si>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</si>
  <si>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</si>
  <si>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</si>
  <si>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</si>
  <si>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</si>
  <si>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</si>
  <si>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</si>
  <si>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</si>
  <si>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</si>
  <si>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</si>
  <si>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</si>
  <si>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</si>
  <si>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</si>
  <si>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</si>
  <si>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</si>
  <si>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</si>
  <si>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</si>
  <si>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</si>
  <si>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</si>
  <si>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</si>
  <si>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</si>
  <si>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</si>
  <si>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</si>
  <si>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</si>
  <si>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</si>
  <si>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</si>
  <si>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</si>
  <si>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</si>
  <si>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</si>
  <si>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</si>
  <si>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</si>
  <si>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</si>
  <si>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</si>
  <si>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</si>
  <si>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</si>
  <si>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</si>
  <si>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</si>
  <si>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</si>
  <si>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</si>
  <si>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</si>
  <si>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</si>
  <si>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</si>
  <si>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</si>
  <si>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</si>
  <si>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</si>
  <si>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</si>
  <si>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</si>
  <si>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</si>
  <si>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</si>
  <si>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</si>
  <si>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</si>
  <si>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</si>
  <si>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</si>
  <si>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</si>
  <si>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</si>
  <si>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</si>
  <si>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</si>
  <si>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</si>
  <si>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</si>
  <si>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</si>
  <si>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</si>
  <si>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</si>
  <si>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</si>
  <si>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</si>
  <si>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</si>
  <si>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</si>
  <si>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</si>
  <si>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</si>
  <si>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</si>
  <si>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</si>
  <si>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</si>
  <si>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</si>
  <si>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</si>
  <si>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</si>
  <si>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</si>
  <si>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</si>
  <si>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</si>
  <si>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</si>
  <si>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</si>
  <si>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</si>
  <si>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</si>
  <si>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</si>
  <si>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</si>
  <si>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</si>
  <si>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</si>
  <si>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</si>
  <si>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</si>
  <si>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</si>
  <si>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</si>
  <si>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</si>
  <si>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</si>
  <si>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</si>
  <si>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</si>
  <si>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</si>
  <si>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</si>
  <si>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</si>
  <si>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</si>
  <si>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</si>
  <si>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</si>
  <si>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</si>
  <si>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</si>
  <si>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</si>
  <si>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</si>
  <si>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</si>
  <si>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</si>
  <si>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</si>
  <si>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</si>
  <si>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</si>
  <si>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</si>
  <si>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</si>
  <si>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</si>
  <si>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</si>
  <si>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</si>
  <si>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</si>
  <si>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</si>
  <si>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</si>
  <si>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</si>
  <si>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</si>
  <si>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</si>
  <si>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</si>
  <si>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</si>
  <si>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</si>
  <si>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</si>
  <si>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</si>
  <si>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</si>
  <si>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</si>
  <si>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</si>
  <si>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</si>
  <si>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</si>
  <si>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</si>
  <si>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</si>
  <si>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</si>
  <si>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</si>
  <si>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</si>
  <si>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</si>
  <si>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</si>
  <si>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</si>
  <si>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</si>
  <si>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</si>
  <si>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</si>
  <si>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</si>
  <si>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</si>
  <si>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</si>
  <si>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</si>
  <si>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</si>
  <si>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</si>
  <si>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</si>
  <si>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</si>
  <si>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</si>
  <si>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</si>
  <si>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</si>
  <si>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</si>
  <si>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</si>
  <si>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</si>
  <si>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</si>
  <si>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</si>
  <si>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</si>
  <si>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</si>
  <si>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</si>
  <si>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</si>
  <si>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</si>
  <si>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</si>
  <si>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</si>
  <si>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</si>
  <si>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</si>
  <si>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</si>
  <si>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</si>
  <si>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</si>
  <si>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</si>
  <si>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</si>
  <si>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</si>
  <si>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</si>
  <si>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</si>
  <si>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</si>
  <si>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</si>
  <si>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</si>
  <si>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</si>
  <si>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</si>
  <si>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</si>
  <si>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</si>
  <si>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</si>
  <si>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</si>
  <si>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</si>
  <si>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</si>
  <si>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</si>
  <si>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</si>
  <si>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</si>
  <si>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</si>
  <si>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</si>
  <si>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</si>
  <si>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</si>
  <si>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</si>
  <si>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</si>
  <si>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</si>
  <si>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</si>
  <si>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</si>
  <si>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</si>
  <si>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</si>
  <si>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</si>
  <si>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</si>
  <si>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</si>
  <si>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</si>
  <si>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</si>
  <si>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</si>
  <si>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</si>
  <si>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</si>
  <si>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</si>
  <si>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</si>
  <si>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</si>
  <si>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</si>
  <si>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</si>
  <si>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</si>
  <si>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</si>
  <si>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</si>
  <si>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</si>
  <si>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</si>
  <si>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</si>
  <si>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</si>
  <si>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</si>
  <si>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</si>
  <si>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</si>
  <si>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</si>
  <si>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</si>
  <si>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</si>
  <si>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</si>
  <si>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</si>
  <si>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</si>
  <si>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</si>
  <si>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</si>
  <si>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</si>
  <si>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</si>
  <si>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</si>
  <si>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</si>
  <si>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</si>
  <si>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</si>
  <si>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</si>
  <si>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</si>
  <si>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</si>
  <si>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</si>
  <si>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</si>
  <si>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</si>
  <si>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</si>
  <si>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</si>
  <si>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</si>
  <si>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</si>
  <si>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</si>
  <si>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</si>
  <si>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</si>
  <si>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</si>
  <si>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</si>
  <si>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</si>
  <si>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</si>
  <si>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</si>
  <si>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</si>
  <si>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</si>
  <si>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</si>
  <si>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</si>
  <si>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</si>
  <si>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</si>
  <si>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</si>
  <si>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</si>
  <si>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</si>
  <si>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</si>
  <si>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</si>
  <si>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</si>
  <si>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</si>
  <si>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</si>
  <si>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</si>
  <si>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</si>
  <si>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</si>
  <si>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</si>
  <si>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</si>
  <si>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</si>
  <si>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</si>
  <si>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</si>
  <si>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</si>
  <si>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</si>
  <si>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</si>
  <si>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</si>
  <si>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</si>
  <si>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</si>
  <si>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</si>
  <si>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</si>
  <si>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</si>
  <si>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</si>
  <si>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</si>
  <si>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</si>
  <si>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</si>
  <si>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</si>
  <si>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</si>
  <si>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</si>
  <si>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</si>
  <si>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</si>
  <si>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</si>
  <si>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</si>
  <si>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</si>
  <si>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</si>
  <si>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</si>
  <si>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</si>
  <si>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</si>
  <si>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</si>
  <si>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</si>
  <si>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</si>
  <si>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</si>
  <si>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</si>
  <si>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</si>
  <si>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</si>
  <si>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</si>
  <si>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</si>
  <si>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</si>
  <si>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</si>
  <si>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</si>
  <si>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</si>
  <si>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</si>
  <si>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</si>
  <si>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</si>
  <si>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</si>
  <si>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</si>
  <si>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</si>
  <si>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</si>
  <si>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</si>
  <si>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</si>
  <si>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</si>
  <si>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</si>
  <si>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</si>
  <si>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</si>
  <si>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</si>
  <si>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</si>
  <si>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</si>
  <si>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</si>
  <si>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</si>
  <si>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</si>
  <si>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</si>
  <si>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</si>
  <si>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</si>
  <si>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</si>
  <si>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</si>
  <si>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</si>
  <si>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</si>
  <si>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</si>
  <si>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</si>
  <si>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</si>
  <si>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</si>
  <si>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</si>
  <si>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</si>
  <si>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</si>
  <si>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</si>
  <si>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</si>
  <si>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</si>
  <si>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</si>
  <si>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</si>
  <si>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</si>
  <si>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</si>
  <si>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</si>
  <si>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</si>
  <si>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</si>
  <si>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</si>
  <si>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</si>
  <si>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</si>
  <si>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</si>
  <si>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</si>
  <si>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</si>
  <si>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</si>
  <si>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</si>
  <si>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</si>
  <si>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</si>
  <si>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</si>
  <si>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</si>
  <si>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</si>
  <si>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</si>
  <si>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</si>
  <si>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</si>
  <si>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</si>
  <si>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</si>
  <si>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</si>
  <si>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</si>
  <si>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</si>
  <si>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</si>
  <si>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</si>
  <si>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</si>
  <si>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</si>
  <si>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</si>
  <si>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</si>
  <si>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</si>
  <si>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</si>
  <si>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</si>
  <si>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</si>
  <si>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</si>
  <si>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</si>
  <si>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</si>
  <si>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</si>
  <si>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</si>
  <si>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</si>
  <si>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</si>
  <si>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</si>
  <si>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</si>
  <si>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</si>
  <si>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</si>
  <si>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</si>
  <si>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</si>
  <si>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</si>
  <si>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</si>
  <si>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</si>
  <si>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</si>
  <si>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</si>
  <si>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</si>
  <si>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</si>
  <si>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</si>
  <si>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</si>
  <si>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</si>
  <si>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</si>
  <si>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</si>
  <si>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</si>
  <si>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</si>
  <si>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</si>
  <si>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</si>
  <si>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</si>
  <si>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</si>
  <si>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</si>
  <si>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</si>
  <si>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</si>
  <si>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</si>
  <si>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</si>
  <si>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</si>
  <si>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</si>
  <si>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</si>
  <si>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</si>
  <si>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</si>
  <si>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</si>
  <si>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</si>
  <si>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</si>
  <si>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</si>
  <si>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</si>
  <si>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</si>
  <si>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</si>
  <si>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</si>
  <si>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</si>
  <si>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</si>
  <si>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</si>
  <si>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</si>
  <si>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</si>
  <si>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</si>
  <si>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</si>
  <si>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</si>
  <si>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</si>
  <si>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</si>
  <si>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</si>
  <si>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</si>
  <si>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</si>
  <si>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</si>
  <si>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</si>
  <si>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</si>
  <si>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</si>
  <si>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</si>
  <si>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</si>
  <si>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</si>
  <si>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</si>
  <si>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</si>
  <si>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</si>
  <si>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</si>
  <si>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</si>
  <si>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</si>
  <si>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</si>
  <si>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</si>
  <si>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</si>
  <si>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</si>
  <si>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</si>
  <si>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</si>
  <si>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</si>
  <si>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</si>
  <si>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</si>
  <si>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</si>
  <si>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</si>
  <si>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</si>
  <si>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</si>
  <si>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</si>
  <si>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</si>
  <si>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</si>
  <si>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</si>
  <si>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</si>
  <si>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</si>
  <si>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</si>
  <si>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</si>
  <si>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</si>
  <si>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</si>
  <si>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</si>
  <si>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</si>
  <si>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</si>
  <si>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</si>
  <si>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</si>
  <si>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</si>
  <si>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</si>
  <si>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</si>
  <si>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</si>
  <si>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</si>
  <si>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</si>
  <si>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</si>
  <si>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</si>
  <si>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</si>
  <si>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</si>
  <si>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</si>
  <si>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</si>
  <si>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</si>
  <si>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</si>
  <si>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</si>
  <si>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</si>
  <si>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</si>
  <si>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</si>
  <si>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</si>
  <si>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</si>
  <si>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</si>
  <si>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</si>
  <si>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</si>
  <si>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</si>
  <si>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</si>
  <si>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</si>
  <si>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</si>
  <si>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</si>
  <si>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</si>
  <si>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</si>
  <si>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</si>
  <si>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</si>
  <si>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</si>
  <si>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</si>
  <si>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</si>
  <si>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</si>
  <si>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</si>
  <si>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</si>
  <si>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</si>
  <si>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</si>
  <si>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</si>
  <si>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</si>
  <si>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</si>
  <si>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</si>
  <si>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</si>
  <si>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</si>
  <si>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</si>
  <si>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</si>
  <si>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</si>
  <si>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</si>
  <si>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</si>
  <si>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</si>
  <si>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</si>
  <si>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</si>
  <si>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</si>
  <si>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</si>
  <si>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</si>
  <si>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</si>
  <si>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</si>
  <si>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</si>
  <si>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</si>
  <si>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</si>
  <si>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</si>
  <si>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</si>
  <si>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</si>
  <si>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</si>
  <si>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</si>
  <si>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</si>
  <si>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</si>
  <si>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</si>
  <si>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</si>
  <si>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</si>
  <si>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</si>
  <si>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</si>
  <si>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</si>
  <si>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</si>
  <si>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</si>
  <si>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</si>
  <si>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</si>
  <si>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</si>
  <si>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</si>
  <si>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</si>
  <si>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</si>
  <si>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</si>
  <si>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</si>
  <si>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</si>
  <si>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</si>
  <si>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</si>
  <si>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</si>
  <si>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</si>
  <si>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</si>
  <si>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</si>
  <si>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</si>
  <si>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</si>
  <si>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</si>
  <si>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</si>
  <si>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</si>
  <si>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</si>
  <si>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</si>
  <si>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</si>
  <si>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</si>
  <si>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</si>
  <si>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</si>
  <si>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</si>
  <si>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</si>
  <si>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</si>
  <si>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</si>
  <si>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</si>
  <si>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</si>
  <si>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</si>
  <si>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</si>
  <si>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</si>
  <si>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</si>
  <si>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</si>
  <si>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</si>
  <si>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</si>
  <si>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</si>
  <si>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</si>
  <si>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</si>
  <si>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</si>
  <si>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</si>
  <si>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</si>
  <si>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</si>
  <si>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</si>
  <si>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</si>
  <si>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</si>
  <si>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</si>
  <si>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</si>
  <si>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</si>
  <si>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</si>
  <si>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</si>
  <si>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</si>
  <si>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</si>
  <si>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</si>
  <si>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</si>
  <si>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</si>
  <si>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</si>
  <si>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</si>
  <si>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</si>
  <si>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</si>
  <si>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</si>
  <si>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</si>
  <si>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</si>
  <si>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</si>
  <si>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</si>
  <si>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</si>
  <si>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</si>
  <si>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</si>
  <si>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</si>
  <si>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</si>
  <si>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</si>
  <si>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</si>
  <si>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</si>
  <si>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</si>
  <si>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</si>
  <si>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</si>
  <si>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</si>
  <si>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</si>
  <si>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</si>
  <si>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</si>
  <si>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</si>
  <si>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</si>
  <si>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</si>
  <si>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</si>
  <si>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</si>
  <si>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</si>
  <si>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</si>
  <si>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</si>
  <si>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</si>
  <si>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</si>
  <si>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</si>
  <si>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</si>
  <si>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</si>
  <si>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</si>
  <si>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</si>
  <si>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</si>
  <si>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</si>
  <si>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</si>
  <si>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</si>
  <si>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</si>
  <si>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</si>
  <si>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</si>
  <si>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</si>
  <si>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</si>
  <si>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</si>
  <si>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</si>
  <si>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</si>
  <si>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</si>
  <si>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</si>
  <si>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</si>
  <si>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</si>
  <si>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</si>
  <si>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</si>
  <si>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</si>
  <si>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</si>
  <si>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</si>
  <si>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</si>
  <si>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</si>
  <si>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</si>
  <si>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</si>
  <si>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</si>
  <si>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</si>
  <si>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</si>
  <si>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</si>
  <si>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</si>
  <si>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</si>
  <si>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</si>
  <si>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</si>
  <si>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</si>
  <si>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</si>
  <si>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</si>
  <si>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</si>
  <si>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</si>
  <si>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</si>
  <si>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</si>
  <si>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</si>
  <si>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</si>
  <si>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</si>
  <si>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</si>
  <si>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</si>
  <si>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</si>
  <si>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</si>
  <si>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</si>
  <si>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</si>
  <si>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</si>
  <si>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</si>
  <si>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</si>
  <si>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</si>
  <si>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</si>
  <si>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</si>
  <si>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</si>
  <si>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</si>
  <si>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</si>
  <si>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</si>
  <si>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</si>
  <si>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</si>
  <si>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</si>
  <si>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</si>
  <si>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</si>
  <si>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</si>
  <si>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</si>
  <si>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</si>
  <si>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</si>
  <si>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</si>
  <si>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</si>
  <si>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</si>
  <si>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</si>
  <si>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</si>
  <si>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</si>
  <si>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</si>
  <si>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</si>
  <si>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</si>
  <si>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</si>
  <si>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</si>
  <si>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</si>
  <si>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</si>
  <si>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</si>
  <si>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</si>
  <si>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</si>
  <si>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</si>
  <si>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</si>
  <si>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</si>
  <si>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</si>
  <si>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</si>
  <si>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</si>
  <si>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</si>
  <si>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</si>
  <si>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</si>
  <si>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</si>
  <si>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</si>
  <si>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</si>
  <si>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</si>
  <si>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</si>
  <si>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</si>
  <si>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</si>
  <si>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</si>
  <si>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</si>
  <si>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</si>
  <si>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</si>
  <si>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</si>
  <si>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</si>
  <si>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</si>
  <si>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</si>
  <si>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</si>
  <si>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</si>
  <si>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</si>
  <si>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</si>
  <si>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</si>
  <si>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</si>
  <si>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</si>
  <si>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</si>
  <si>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</si>
  <si>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</si>
  <si>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</si>
  <si>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</si>
  <si>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</si>
  <si>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</si>
  <si>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</si>
  <si>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</si>
  <si>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</si>
  <si>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</si>
  <si>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</si>
  <si>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</si>
  <si>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</si>
  <si>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</si>
  <si>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</si>
  <si>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</si>
  <si>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</si>
  <si>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</si>
  <si>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</si>
  <si>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</si>
  <si>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</si>
  <si>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</si>
  <si>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</si>
  <si>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</si>
  <si>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</si>
  <si>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</si>
  <si>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</si>
  <si>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</si>
  <si>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</si>
  <si>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</si>
  <si>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</si>
  <si>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</si>
  <si>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</si>
  <si>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</si>
  <si>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</si>
  <si>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</si>
  <si>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</si>
  <si>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</si>
  <si>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</si>
  <si>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</si>
  <si>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</si>
  <si>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</si>
  <si>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</si>
  <si>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</si>
  <si>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</si>
  <si>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</si>
  <si>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</si>
  <si>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</si>
  <si>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</si>
  <si>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</si>
  <si>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</si>
  <si>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</si>
  <si>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</si>
  <si>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</si>
  <si>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</si>
  <si>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</si>
  <si>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</si>
  <si>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</si>
  <si>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</si>
  <si>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</si>
  <si>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</si>
  <si>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</si>
  <si>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</si>
  <si>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</si>
  <si>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</si>
  <si>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</si>
  <si>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</si>
  <si>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</si>
  <si>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</si>
  <si>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</si>
  <si>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</si>
  <si>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</si>
  <si>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</si>
  <si>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</si>
  <si>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</si>
  <si>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</si>
  <si>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</si>
  <si>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</si>
  <si>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</si>
  <si>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</si>
  <si>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</si>
  <si>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</si>
  <si>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</si>
  <si>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</si>
  <si>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</si>
  <si>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</si>
  <si>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</si>
  <si>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</si>
  <si>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</si>
  <si>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</si>
  <si>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</si>
  <si>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</si>
  <si>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</si>
  <si>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</si>
  <si>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</si>
  <si>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</si>
  <si>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</si>
  <si>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</si>
  <si>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</si>
  <si>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</si>
  <si>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</si>
  <si>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</si>
  <si>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</si>
  <si>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</si>
  <si>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</si>
  <si>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</si>
  <si>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</si>
  <si>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</si>
  <si>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</si>
  <si>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</si>
  <si>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</si>
  <si>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</si>
  <si>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</si>
  <si>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</si>
  <si>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</si>
  <si>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</si>
  <si>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</si>
  <si>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</si>
  <si>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</si>
  <si>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</si>
  <si>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</si>
  <si>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</si>
  <si>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</si>
  <si>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</si>
  <si>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</si>
  <si>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</si>
  <si>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</si>
  <si>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</si>
  <si>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</si>
  <si>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</si>
  <si>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</si>
  <si>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</si>
  <si>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</si>
  <si>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</si>
  <si>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</si>
  <si>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</si>
  <si>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</si>
  <si>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</si>
  <si>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</si>
  <si>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</si>
  <si>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</si>
  <si>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</si>
  <si>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</si>
  <si>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</si>
  <si>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</si>
  <si>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</si>
  <si>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</si>
  <si>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</si>
  <si>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</si>
  <si>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</si>
  <si>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</si>
  <si>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</si>
  <si>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</si>
  <si>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</si>
  <si>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</si>
  <si>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</si>
  <si>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</si>
  <si>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</si>
  <si>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</si>
  <si>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</si>
  <si>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</si>
  <si>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</si>
  <si>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</si>
  <si>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</si>
  <si>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</si>
  <si>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</si>
  <si>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</si>
  <si>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</si>
  <si>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</si>
  <si>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</si>
  <si>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</si>
  <si>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</si>
  <si>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</si>
  <si>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</si>
  <si>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</si>
  <si>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</si>
  <si>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</si>
  <si>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</si>
  <si>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</si>
  <si>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</si>
  <si>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</si>
  <si>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</si>
  <si>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</si>
  <si>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</si>
  <si>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</si>
  <si>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</si>
  <si>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</si>
  <si>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</si>
  <si>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</si>
  <si>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</si>
  <si>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</si>
  <si>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</si>
  <si>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</si>
  <si>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</si>
  <si>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</si>
  <si>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</si>
  <si>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</si>
  <si>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</si>
  <si>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</si>
  <si>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</si>
  <si>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</si>
  <si>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</si>
  <si>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</si>
  <si>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</si>
  <si>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</si>
  <si>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</si>
  <si>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</si>
  <si>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</si>
  <si>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</si>
  <si>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</si>
  <si>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</si>
  <si>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</si>
  <si>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</si>
  <si>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</si>
  <si>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</si>
  <si>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</si>
  <si>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</si>
  <si>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</si>
  <si>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</si>
  <si>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</si>
  <si>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</si>
  <si>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</si>
  <si>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</si>
  <si>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</si>
  <si>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</si>
  <si>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</si>
  <si>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</si>
  <si>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</si>
  <si>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</si>
  <si>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</si>
  <si>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</si>
  <si>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</si>
  <si>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</si>
  <si>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</si>
  <si>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</si>
  <si>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</si>
  <si>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</si>
  <si>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</si>
  <si>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</si>
  <si>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</si>
  <si>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</si>
  <si>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</si>
  <si>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</si>
  <si>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</si>
  <si>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</si>
  <si>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</si>
  <si>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</si>
  <si>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</si>
  <si>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</si>
  <si>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</si>
  <si>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</si>
  <si>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</si>
  <si>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</si>
  <si>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</si>
  <si>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</si>
  <si>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</si>
  <si>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</si>
  <si>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</si>
  <si>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</si>
  <si>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</si>
  <si>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</si>
  <si>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</si>
  <si>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</si>
  <si>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</si>
  <si>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</si>
  <si>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</si>
  <si>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</si>
  <si>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</si>
  <si>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</si>
  <si>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</si>
  <si>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</si>
  <si>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</si>
  <si>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</si>
  <si>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</si>
  <si>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</si>
  <si>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</si>
  <si>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</si>
  <si>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</si>
  <si>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</si>
  <si>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</si>
  <si>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</si>
  <si>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</si>
  <si>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</si>
  <si>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</si>
  <si>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</si>
  <si>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</si>
  <si>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</si>
  <si>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</si>
  <si>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</si>
  <si>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</si>
  <si>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</si>
  <si>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</si>
  <si>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</si>
  <si>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</si>
  <si>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</si>
  <si>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</si>
  <si>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</si>
  <si>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</si>
  <si>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</si>
  <si>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</si>
  <si>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</si>
  <si>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</si>
  <si>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</si>
  <si>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</si>
  <si>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</si>
  <si>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</si>
  <si>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</si>
  <si>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</si>
  <si>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</si>
  <si>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</si>
  <si>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</si>
  <si>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</si>
  <si>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</si>
  <si>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</si>
  <si>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</si>
  <si>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</si>
  <si>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</si>
  <si>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</si>
  <si>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</si>
  <si>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</si>
  <si>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</si>
  <si>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</si>
  <si>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</si>
  <si>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</si>
  <si>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</si>
  <si>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</si>
  <si>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</si>
  <si>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</si>
  <si>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</si>
  <si>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</si>
  <si>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</si>
  <si>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</si>
  <si>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</si>
  <si>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</si>
  <si>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</si>
  <si>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</si>
  <si>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</si>
  <si>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</si>
  <si>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</si>
  <si>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</si>
  <si>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</si>
  <si>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</si>
  <si>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</si>
  <si>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</si>
  <si>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</si>
  <si>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</si>
  <si>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</si>
  <si>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</si>
  <si>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</si>
  <si>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</si>
  <si>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</si>
  <si>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</si>
  <si>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</si>
  <si>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</si>
  <si>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</si>
  <si>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</si>
  <si>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</si>
  <si>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</si>
  <si>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</si>
  <si>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</si>
  <si>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</si>
  <si>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</si>
  <si>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</si>
  <si>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</si>
  <si>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</si>
  <si>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</si>
  <si>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</si>
  <si>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</si>
  <si>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</si>
  <si>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</si>
  <si>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</si>
  <si>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</si>
  <si>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</si>
  <si>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</si>
  <si>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</si>
  <si>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</si>
  <si>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</si>
  <si>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</si>
  <si>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</si>
  <si>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</si>
  <si>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</si>
  <si>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</si>
  <si>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</si>
  <si>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</si>
  <si>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</si>
  <si>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</si>
  <si>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</si>
  <si>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</si>
  <si>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</si>
  <si>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</si>
  <si>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</si>
  <si>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</si>
  <si>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</si>
  <si>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</si>
  <si>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</si>
  <si>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</si>
  <si>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</si>
  <si>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</si>
  <si>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</si>
  <si>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</si>
  <si>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</si>
  <si>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</si>
  <si>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</si>
  <si>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</si>
  <si>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</si>
  <si>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</si>
  <si>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</si>
  <si>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</si>
  <si>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</si>
  <si>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</si>
  <si>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</si>
  <si>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</si>
  <si>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</si>
  <si>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</si>
  <si>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</si>
  <si>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</si>
  <si>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</si>
  <si>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</si>
  <si>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</si>
  <si>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</si>
  <si>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</si>
  <si>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</si>
  <si>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</si>
  <si>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</si>
  <si>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</si>
  <si>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</si>
  <si>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</si>
  <si>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</si>
  <si>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</si>
  <si>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</si>
  <si>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</si>
  <si>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</si>
  <si>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</si>
  <si>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</si>
  <si>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</si>
  <si>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</si>
  <si>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</si>
  <si>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</si>
  <si>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</si>
  <si>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</si>
  <si>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</si>
  <si>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</si>
  <si>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</si>
  <si>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</si>
  <si>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</si>
  <si>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</si>
  <si>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</si>
  <si>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</si>
  <si>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</si>
  <si>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</si>
  <si>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</si>
  <si>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</si>
  <si>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</si>
  <si>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</si>
  <si>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</si>
  <si>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</si>
  <si>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</si>
  <si>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</si>
  <si>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</si>
  <si>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</si>
  <si>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</si>
  <si>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</si>
  <si>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</si>
  <si>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</si>
  <si>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</si>
  <si>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</si>
  <si>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</si>
  <si>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</si>
  <si>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</si>
  <si>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</si>
  <si>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</si>
  <si>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</si>
  <si>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</si>
  <si>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</si>
  <si>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</si>
  <si>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</si>
  <si>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</si>
  <si>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</si>
  <si>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</si>
  <si>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</si>
  <si>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</si>
  <si>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</si>
  <si>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</si>
  <si>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</si>
  <si>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</si>
  <si>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</si>
  <si>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</si>
  <si>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</si>
  <si>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</si>
  <si>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</si>
  <si>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</si>
  <si>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</si>
  <si>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</si>
  <si>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</si>
  <si>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</si>
  <si>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</si>
  <si>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</si>
  <si>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</si>
  <si>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</si>
  <si>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</si>
  <si>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</si>
  <si>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</si>
  <si>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</si>
  <si>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</si>
  <si>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</si>
  <si>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</si>
  <si>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</si>
  <si>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</si>
  <si>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</si>
  <si>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</si>
  <si>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</si>
  <si>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</si>
  <si>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</si>
  <si>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</si>
  <si>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</si>
  <si>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</si>
  <si>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</si>
  <si>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</si>
  <si>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</si>
  <si>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</si>
  <si>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</si>
  <si>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</si>
  <si>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</si>
  <si>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</si>
  <si>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</si>
  <si>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</si>
  <si>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</si>
  <si>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</si>
  <si>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</si>
  <si>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</si>
  <si>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</si>
  <si>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</si>
  <si>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</si>
  <si>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</si>
  <si>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</si>
  <si>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</si>
  <si>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</si>
  <si>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</si>
  <si>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</si>
  <si>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</si>
  <si>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</si>
  <si>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</si>
  <si>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</si>
  <si>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</si>
  <si>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</si>
  <si>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</si>
  <si>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</si>
  <si>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</si>
  <si>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</si>
  <si>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</si>
  <si>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</si>
  <si>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</si>
  <si>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</si>
  <si>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</si>
  <si>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</si>
  <si>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</si>
  <si>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</si>
  <si>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</si>
  <si>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</si>
  <si>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</si>
  <si>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</si>
  <si>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</si>
  <si>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</si>
  <si>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</si>
  <si>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</si>
  <si>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</si>
  <si>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</si>
  <si>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</si>
  <si>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</si>
  <si>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</si>
  <si>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</si>
  <si>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</si>
  <si>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</si>
  <si>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</si>
  <si>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</si>
  <si>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</si>
  <si>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</si>
  <si>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</si>
  <si>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</si>
  <si>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</si>
  <si>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</si>
  <si>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</si>
  <si>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</si>
  <si>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</si>
  <si>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</si>
  <si>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</si>
  <si>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</si>
  <si>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</si>
  <si>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</si>
  <si>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</si>
  <si>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</si>
  <si>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</si>
  <si>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</si>
  <si>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</si>
  <si>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</si>
  <si>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</si>
  <si>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</si>
  <si>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</si>
  <si>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</si>
  <si>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</si>
  <si>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</si>
  <si>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</si>
  <si>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</si>
  <si>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</si>
  <si>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</si>
  <si>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</si>
  <si>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</si>
  <si>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</si>
  <si>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</si>
  <si>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</si>
  <si>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</si>
  <si>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</si>
  <si>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</si>
  <si>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</si>
  <si>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</si>
  <si>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</si>
  <si>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</si>
  <si>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</si>
  <si>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</si>
  <si>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</si>
  <si>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</si>
  <si>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</si>
  <si>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</si>
  <si>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</si>
  <si>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</si>
  <si>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</si>
  <si>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</si>
  <si>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</si>
  <si>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</si>
  <si>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</si>
  <si>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</si>
  <si>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</si>
  <si>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</si>
  <si>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</si>
  <si>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</si>
  <si>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</si>
  <si>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</si>
  <si>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</si>
  <si>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</si>
  <si>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</si>
  <si>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</si>
  <si>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</si>
  <si>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</si>
  <si>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</si>
  <si>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</si>
  <si>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</si>
  <si>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</si>
  <si>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</si>
  <si>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</si>
  <si>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</si>
  <si>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</si>
  <si>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</si>
  <si>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</si>
  <si>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</si>
  <si>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</si>
  <si>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</si>
  <si>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</si>
  <si>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</si>
  <si>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</si>
  <si>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</si>
  <si>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</si>
  <si>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</si>
  <si>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</si>
  <si>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</si>
  <si>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</si>
  <si>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</si>
  <si>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</si>
  <si>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</si>
  <si>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</si>
  <si>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</si>
  <si>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</si>
  <si>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</si>
  <si>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</si>
  <si>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</si>
  <si>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</si>
  <si>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</si>
  <si>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</si>
  <si>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</si>
  <si>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</si>
  <si>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</si>
  <si>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</si>
  <si>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</si>
  <si>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</si>
  <si>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</si>
  <si>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</si>
  <si>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</si>
  <si>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</si>
  <si>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</si>
  <si>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</si>
  <si>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</si>
  <si>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</si>
  <si>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</si>
  <si>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</si>
  <si>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</si>
  <si>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</si>
  <si>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</si>
  <si>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</si>
  <si>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</si>
  <si>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</si>
  <si>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</si>
  <si>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</si>
  <si>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</si>
  <si>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</si>
  <si>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</si>
  <si>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</si>
  <si>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</si>
  <si>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</si>
  <si>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</si>
  <si>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</si>
  <si>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</si>
  <si>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</si>
  <si>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</si>
  <si>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</si>
  <si>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</si>
  <si>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</si>
  <si>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</si>
  <si>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</si>
  <si>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</si>
  <si>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</si>
  <si>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</si>
  <si>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</si>
  <si>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</si>
  <si>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</si>
  <si>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</si>
  <si>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</si>
  <si>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</si>
  <si>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</si>
  <si>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</si>
  <si>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</si>
  <si>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</si>
  <si>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</si>
  <si>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</si>
  <si>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</si>
  <si>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</si>
  <si>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</si>
  <si>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</si>
  <si>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</si>
  <si>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</si>
  <si>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</si>
  <si>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</si>
  <si>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</si>
  <si>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</si>
  <si>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</si>
  <si>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</si>
  <si>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</si>
  <si>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</si>
  <si>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</si>
  <si>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</si>
  <si>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</si>
  <si>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</si>
  <si>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</si>
  <si>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</si>
  <si>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</si>
  <si>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</si>
  <si>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</si>
  <si>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</si>
  <si>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</si>
  <si>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</si>
  <si>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</si>
  <si>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</si>
  <si>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</si>
  <si>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</si>
  <si>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</si>
  <si>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</si>
  <si>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</si>
  <si>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</si>
  <si>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</si>
  <si>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</si>
  <si>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</si>
  <si>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</si>
  <si>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</si>
  <si>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</si>
  <si>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</si>
  <si>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</si>
  <si>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</si>
  <si>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</si>
  <si>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</si>
  <si>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</si>
  <si>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</si>
  <si>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</si>
  <si>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</si>
  <si>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</si>
  <si>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</si>
  <si>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</si>
  <si>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</si>
  <si>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</si>
  <si>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</si>
  <si>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</si>
  <si>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</si>
  <si>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</si>
  <si>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</si>
  <si>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</si>
  <si>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</si>
  <si>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</si>
  <si>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</si>
  <si>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</si>
  <si>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</si>
  <si>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</si>
  <si>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</si>
  <si>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</si>
  <si>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</si>
  <si>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</si>
  <si>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</si>
  <si>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</si>
  <si>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</si>
  <si>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</si>
  <si>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</si>
  <si>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</si>
  <si>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</si>
  <si>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</si>
  <si>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</si>
  <si>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</si>
  <si>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</si>
  <si>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</si>
  <si>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</si>
  <si>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</si>
  <si>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</si>
  <si>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</si>
  <si>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</si>
  <si>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</si>
  <si>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</si>
  <si>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</si>
  <si>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</si>
  <si>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</si>
  <si>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</si>
  <si>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</si>
  <si>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</si>
  <si>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</si>
  <si>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</si>
  <si>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</si>
  <si>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</si>
  <si>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</si>
  <si>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</si>
  <si>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</si>
  <si>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</si>
  <si>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</si>
  <si>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</si>
  <si>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</si>
  <si>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</si>
  <si>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</si>
  <si>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</si>
  <si>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</si>
  <si>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</si>
  <si>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</si>
  <si>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</si>
  <si>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</si>
  <si>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</si>
  <si>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</si>
  <si>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</si>
  <si>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</si>
  <si>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</si>
  <si>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</si>
  <si>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</si>
  <si>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</si>
  <si>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</si>
  <si>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</si>
  <si>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</si>
  <si>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</si>
  <si>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</si>
  <si>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</si>
  <si>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</si>
  <si>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</si>
  <si>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</si>
  <si>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</si>
  <si>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</si>
  <si>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</si>
  <si>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</si>
  <si>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</si>
  <si>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</si>
  <si>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</si>
  <si>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</si>
  <si>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</si>
  <si>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</si>
  <si>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</si>
  <si>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</si>
  <si>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</si>
  <si>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</si>
  <si>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</si>
  <si>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</si>
  <si>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</si>
  <si>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</si>
  <si>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</si>
  <si>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</si>
  <si>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</si>
  <si>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</si>
  <si>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</si>
  <si>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</si>
  <si>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</si>
  <si>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</si>
  <si>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</si>
  <si>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</si>
  <si>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</si>
  <si>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</si>
  <si>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</si>
  <si>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</si>
  <si>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</si>
  <si>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</si>
  <si>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</si>
  <si>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</si>
  <si>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</si>
  <si>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</si>
  <si>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</si>
  <si>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</si>
  <si>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</si>
  <si>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</si>
  <si>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</si>
  <si>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</si>
  <si>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</si>
  <si>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</si>
  <si>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</si>
  <si>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</si>
  <si>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</si>
  <si>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</si>
  <si>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</si>
  <si>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</si>
  <si>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</si>
  <si>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</si>
  <si>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</si>
  <si>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</si>
  <si>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</si>
  <si>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</si>
  <si>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</si>
  <si>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</si>
  <si>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</si>
  <si>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</si>
  <si>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</si>
  <si>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</si>
  <si>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</si>
  <si>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</si>
  <si>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</si>
  <si>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</si>
  <si>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</si>
  <si>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</si>
  <si>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</si>
  <si>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</si>
  <si>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</si>
  <si>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</si>
  <si>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</si>
  <si>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</si>
  <si>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</si>
  <si>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</si>
  <si>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</si>
  <si>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</si>
  <si>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</si>
  <si>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</si>
  <si>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</si>
  <si>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</si>
  <si>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</si>
  <si>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</si>
  <si>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</si>
  <si>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</si>
  <si>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</si>
  <si>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</si>
  <si>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</si>
  <si>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</si>
  <si>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</si>
  <si>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</si>
  <si>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</si>
  <si>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</si>
  <si>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</si>
  <si>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</si>
  <si>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</si>
  <si>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</si>
  <si>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</si>
  <si>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</si>
  <si>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</si>
  <si>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</si>
  <si>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</si>
  <si>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</si>
  <si>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</si>
  <si>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</si>
  <si>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</si>
  <si>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</si>
  <si>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</si>
  <si>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</si>
  <si>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</si>
  <si>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</si>
  <si>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</si>
  <si>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</si>
  <si>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</si>
  <si>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</si>
  <si>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</si>
  <si>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</si>
  <si>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</si>
  <si>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</si>
  <si>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</si>
  <si>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</si>
  <si>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</si>
  <si>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</si>
  <si>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</si>
  <si>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</si>
  <si>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</si>
  <si>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</si>
  <si>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</si>
  <si>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</si>
  <si>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</si>
  <si>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</si>
  <si>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</si>
  <si>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</si>
  <si>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</si>
  <si>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</si>
  <si>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</si>
  <si>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</si>
  <si>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</si>
  <si>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</si>
  <si>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</si>
  <si>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</si>
  <si>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</si>
  <si>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</si>
  <si>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</si>
  <si>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</si>
  <si>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</si>
  <si>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</si>
  <si>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</si>
  <si>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</si>
  <si>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</si>
  <si>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</si>
  <si>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</si>
  <si>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</si>
  <si>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</si>
  <si>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</si>
  <si>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</si>
  <si>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</si>
  <si>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</si>
  <si>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</si>
  <si>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</si>
  <si>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</si>
  <si>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</si>
  <si>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</si>
  <si>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</si>
  <si>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</si>
  <si>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</si>
  <si>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</si>
  <si>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</si>
  <si>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</si>
  <si>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</si>
  <si>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</si>
  <si>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</si>
  <si>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</si>
  <si>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</si>
  <si>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</si>
  <si>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</si>
  <si>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</si>
  <si>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</si>
  <si>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</si>
  <si>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</si>
  <si>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</si>
  <si>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</si>
  <si>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</si>
  <si>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</si>
  <si>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</si>
  <si>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</si>
  <si>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</si>
  <si>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</si>
  <si>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</si>
  <si>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</si>
  <si>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</si>
  <si>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</si>
  <si>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</si>
  <si>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</si>
  <si>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</si>
  <si>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</si>
  <si>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</si>
  <si>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</si>
  <si>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</si>
  <si>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</si>
  <si>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</si>
  <si>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</si>
  <si>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</si>
  <si>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</si>
  <si>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</si>
  <si>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</si>
  <si>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</si>
  <si>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</si>
  <si>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</si>
  <si>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</si>
  <si>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</si>
  <si>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</si>
  <si>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</si>
  <si>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</si>
  <si>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</si>
  <si>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</si>
  <si>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</si>
  <si>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</si>
  <si>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</si>
  <si>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</si>
  <si>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</si>
  <si>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</si>
  <si>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</si>
  <si>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</si>
  <si>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</si>
  <si>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</si>
  <si>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</si>
  <si>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</si>
  <si>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</si>
  <si>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</si>
  <si>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</si>
  <si>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</si>
  <si>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</si>
  <si>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</si>
  <si>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</si>
  <si>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</si>
  <si>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</si>
  <si>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</si>
  <si>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</si>
  <si>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</si>
  <si>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</si>
  <si>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</si>
  <si>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</si>
  <si>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</si>
  <si>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</si>
  <si>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</si>
  <si>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</si>
  <si>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</si>
  <si>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</si>
  <si>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</si>
  <si>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</si>
  <si>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</si>
  <si>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</si>
  <si>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</si>
  <si>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</si>
  <si>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</si>
  <si>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</si>
  <si>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</si>
  <si>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</si>
  <si>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</si>
  <si>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</si>
  <si>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</si>
  <si>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</si>
  <si>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</si>
  <si>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</si>
  <si>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</si>
  <si>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</si>
  <si>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</si>
  <si>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</si>
  <si>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</si>
  <si>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</si>
  <si>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</si>
  <si>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</si>
  <si>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</si>
  <si>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</si>
  <si>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</si>
  <si>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</si>
  <si>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</si>
  <si>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</si>
  <si>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</si>
  <si>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</si>
  <si>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</si>
  <si>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</si>
  <si>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</si>
  <si>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</si>
  <si>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</si>
  <si>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</si>
  <si>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</si>
  <si>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</si>
  <si>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</si>
  <si>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</si>
  <si>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</si>
  <si>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</si>
  <si>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</si>
  <si>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</si>
  <si>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</si>
  <si>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</si>
  <si>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</si>
  <si>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</si>
  <si>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</si>
  <si>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</si>
  <si>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</si>
  <si>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</si>
  <si>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</si>
  <si>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</si>
  <si>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</si>
  <si>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</si>
  <si>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</si>
  <si>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</si>
  <si>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</si>
  <si>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</si>
  <si>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</si>
  <si>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</si>
  <si>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</si>
  <si>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</si>
  <si>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</si>
  <si>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</si>
  <si>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</si>
  <si>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</si>
  <si>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</si>
  <si>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</si>
  <si>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</si>
  <si>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</si>
  <si>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</si>
  <si>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</si>
  <si>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</si>
  <si>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</si>
  <si>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</si>
  <si>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</si>
  <si>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</si>
  <si>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</si>
  <si>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</si>
  <si>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</si>
  <si>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</si>
  <si>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</si>
  <si>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</si>
  <si>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</si>
  <si>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</si>
  <si>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</si>
  <si>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</si>
  <si>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</si>
  <si>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</si>
  <si>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</si>
  <si>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</si>
  <si>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</si>
  <si>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</si>
  <si>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</si>
  <si>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</si>
  <si>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</si>
  <si>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</si>
  <si>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</si>
  <si>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</si>
  <si>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</si>
  <si>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</si>
  <si>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</si>
  <si>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</si>
  <si>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</si>
  <si>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</si>
  <si>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</si>
  <si>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</si>
  <si>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</si>
  <si>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</si>
  <si>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</si>
  <si>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</si>
  <si>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</si>
  <si>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</si>
  <si>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</si>
  <si>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</si>
  <si>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</si>
  <si>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</si>
  <si>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</si>
  <si>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</si>
  <si>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</si>
  <si>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</si>
  <si>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</si>
  <si>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</si>
  <si>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</si>
  <si>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</si>
  <si>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</si>
  <si>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</si>
  <si>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</si>
  <si>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</si>
  <si>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</si>
  <si>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</si>
  <si>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</si>
  <si>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</si>
  <si>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</si>
  <si>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</si>
  <si>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</si>
  <si>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</si>
  <si>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</si>
  <si>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</si>
  <si>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</si>
  <si>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</si>
  <si>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</si>
  <si>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</si>
  <si>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</si>
  <si>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</si>
  <si>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</si>
  <si>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</si>
  <si>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</si>
  <si>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</si>
  <si>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</si>
  <si>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</si>
  <si>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</si>
  <si>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</si>
  <si>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</si>
  <si>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</si>
  <si>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</si>
  <si>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</si>
  <si>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</si>
  <si>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</si>
  <si>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</si>
  <si>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</si>
  <si>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</si>
  <si>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</si>
  <si>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</si>
  <si>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</si>
  <si>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</si>
  <si>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</si>
  <si>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</si>
  <si>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</si>
  <si>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</si>
  <si>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</si>
  <si>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</si>
  <si>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</si>
  <si>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</si>
  <si>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</si>
  <si>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</si>
  <si>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</si>
  <si>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</si>
  <si>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</si>
  <si>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</si>
  <si>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</si>
  <si>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</si>
  <si>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</si>
  <si>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</si>
  <si>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</si>
  <si>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</si>
  <si>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</si>
  <si>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</si>
  <si>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</si>
  <si>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</si>
  <si>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</si>
  <si>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</si>
  <si>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</si>
  <si>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</si>
  <si>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</si>
  <si>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</si>
  <si>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</si>
  <si>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</si>
  <si>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</si>
  <si>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</si>
  <si>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</si>
  <si>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</si>
  <si>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</si>
  <si>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</si>
  <si>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</si>
  <si>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</si>
  <si>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</si>
  <si>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</si>
  <si>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</si>
  <si>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</si>
  <si>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</si>
  <si>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</si>
  <si>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</si>
  <si>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</si>
  <si>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</si>
  <si>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</si>
  <si>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</si>
  <si>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</si>
  <si>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</si>
  <si>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</si>
  <si>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</si>
  <si>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</si>
  <si>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</si>
  <si>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</si>
  <si>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</si>
  <si>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</si>
  <si>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</si>
  <si>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</si>
  <si>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</si>
  <si>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</si>
  <si>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</si>
  <si>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</si>
  <si>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</si>
  <si>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</si>
  <si>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</si>
  <si>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</si>
  <si>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</si>
  <si>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</si>
  <si>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</si>
  <si>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</si>
  <si>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</si>
  <si>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</si>
  <si>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</si>
  <si>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</si>
  <si>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</si>
  <si>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</si>
  <si>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</si>
  <si>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</si>
  <si>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</si>
  <si>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</si>
  <si>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</si>
  <si>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</si>
  <si>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</si>
  <si>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</si>
  <si>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</si>
  <si>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</si>
  <si>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</si>
  <si>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</si>
  <si>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</si>
  <si>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</si>
  <si>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</si>
  <si>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</si>
  <si>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</si>
  <si>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</si>
  <si>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</si>
  <si>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</si>
  <si>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</si>
  <si>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</si>
  <si>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</si>
  <si>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</si>
  <si>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</si>
  <si>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</si>
  <si>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</si>
  <si>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</si>
  <si>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</si>
  <si>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</si>
  <si>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</si>
  <si>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</si>
  <si>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</si>
  <si>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</si>
  <si>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</si>
  <si>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</si>
  <si>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</si>
  <si>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</si>
  <si>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</si>
  <si>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</si>
  <si>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</si>
  <si>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</si>
  <si>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</si>
  <si>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</si>
  <si>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</si>
  <si>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</si>
  <si>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</si>
  <si>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</si>
  <si>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</si>
  <si>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</si>
  <si>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</si>
  <si>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</si>
  <si>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</si>
  <si>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</si>
  <si>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</si>
  <si>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</si>
  <si>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</si>
  <si>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</si>
  <si>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</si>
  <si>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</si>
  <si>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</si>
  <si>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</si>
  <si>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</si>
  <si>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</si>
  <si>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</si>
  <si>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</si>
  <si>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</si>
  <si>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</si>
  <si>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</si>
  <si>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</si>
  <si>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</si>
  <si>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</si>
  <si>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</si>
  <si>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</si>
  <si>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</si>
  <si>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</si>
  <si>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</si>
  <si>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</si>
  <si>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</si>
  <si>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</si>
  <si>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</si>
  <si>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</si>
  <si>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</si>
  <si>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</si>
  <si>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</si>
  <si>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</si>
  <si>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</si>
  <si>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</si>
  <si>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</si>
  <si>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</si>
  <si>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</si>
  <si>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</si>
  <si>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</si>
  <si>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</si>
  <si>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</si>
  <si>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</si>
  <si>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</si>
  <si>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</si>
  <si>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</si>
  <si>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</si>
  <si>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</si>
  <si>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</si>
  <si>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</si>
  <si>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</si>
  <si>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</si>
  <si>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</si>
  <si>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</si>
  <si>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</si>
  <si>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</si>
  <si>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</si>
  <si>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</si>
  <si>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</si>
  <si>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</si>
  <si>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</si>
  <si>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</si>
  <si>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</si>
  <si>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</si>
  <si>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</si>
  <si>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</si>
  <si>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</si>
  <si>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</si>
  <si>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</si>
  <si>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</si>
  <si>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</si>
  <si>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</si>
  <si>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</si>
  <si>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</si>
  <si>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</si>
  <si>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</si>
  <si>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</si>
  <si>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</si>
  <si>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</si>
  <si>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</si>
  <si>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</si>
  <si>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</si>
  <si>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</si>
  <si>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</si>
  <si>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</si>
  <si>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</si>
  <si>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</si>
  <si>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</si>
  <si>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</si>
  <si>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</si>
  <si>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</si>
  <si>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</si>
  <si>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</si>
  <si>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</si>
  <si>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</si>
  <si>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</si>
  <si>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</si>
  <si>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</si>
  <si>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</si>
  <si>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</si>
  <si>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</si>
  <si>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</si>
  <si>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</si>
  <si>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</si>
  <si>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</si>
  <si>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</si>
  <si>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</si>
  <si>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</si>
  <si>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</si>
  <si>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</si>
  <si>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</si>
  <si>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</si>
  <si>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</si>
  <si>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</si>
  <si>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</si>
  <si>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</si>
  <si>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</si>
  <si>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</si>
  <si>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</si>
  <si>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</si>
  <si>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</si>
  <si>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</si>
  <si>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</si>
  <si>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</si>
  <si>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</si>
  <si>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</si>
  <si>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</si>
  <si>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</si>
  <si>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</si>
  <si>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</si>
  <si>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</si>
  <si>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</si>
  <si>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</si>
  <si>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</si>
  <si>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</si>
  <si>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</si>
  <si>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</si>
  <si>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</si>
  <si>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</si>
  <si>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</si>
  <si>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</si>
  <si>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</si>
  <si>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</si>
  <si>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</si>
  <si>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</si>
  <si>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</si>
  <si>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</si>
  <si>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</si>
  <si>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</si>
  <si>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</si>
  <si>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</si>
  <si>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</si>
  <si>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</si>
  <si>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</si>
  <si>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</si>
  <si>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</si>
  <si>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</si>
  <si>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</si>
  <si>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</si>
  <si>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</si>
  <si>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</si>
  <si>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</si>
  <si>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</si>
  <si>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</si>
  <si>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</si>
  <si>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</si>
  <si>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</si>
  <si>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</si>
  <si>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</si>
  <si>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</si>
  <si>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</si>
  <si>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</si>
  <si>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</si>
  <si>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</si>
  <si>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</si>
  <si>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</si>
  <si>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</si>
  <si>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</si>
  <si>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</si>
  <si>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</si>
  <si>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</si>
  <si>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</si>
  <si>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</si>
  <si>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</si>
  <si>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</si>
  <si>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</si>
  <si>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</si>
  <si>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</si>
  <si>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</si>
  <si>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</si>
  <si>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</si>
  <si>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</si>
  <si>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</si>
  <si>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</si>
  <si>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</si>
  <si>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</si>
  <si>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</si>
  <si>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</si>
  <si>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</si>
  <si>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</si>
  <si>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</si>
  <si>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</si>
  <si>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</si>
  <si>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</si>
  <si>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</si>
  <si>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</si>
  <si>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</si>
  <si>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</si>
  <si>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</si>
  <si>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</si>
  <si>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</si>
  <si>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</si>
  <si>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</si>
  <si>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</si>
  <si>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</si>
  <si>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</si>
  <si>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</si>
  <si>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</si>
  <si>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</si>
  <si>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</si>
  <si>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</si>
  <si>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</si>
  <si>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</si>
  <si>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</si>
  <si>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</si>
  <si>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</si>
  <si>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</si>
  <si>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</si>
  <si>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</si>
  <si>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</si>
  <si>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</si>
  <si>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</si>
  <si>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</si>
  <si>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</si>
  <si>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</si>
  <si>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</si>
  <si>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</si>
  <si>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</si>
  <si>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</si>
  <si>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</si>
  <si>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</si>
  <si>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</si>
  <si>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</si>
  <si>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</si>
  <si>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</si>
  <si>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</si>
  <si>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</si>
  <si>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</si>
  <si>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</si>
  <si>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</si>
  <si>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</si>
  <si>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</si>
  <si>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</si>
  <si>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</si>
  <si>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</si>
  <si>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</si>
  <si>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</si>
  <si>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</si>
  <si>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</si>
  <si>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</si>
  <si>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</si>
  <si>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</si>
  <si>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</si>
  <si>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</si>
  <si>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</si>
  <si>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</si>
  <si>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</si>
  <si>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</si>
  <si>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</si>
  <si>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</si>
  <si>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</si>
  <si>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</si>
  <si>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</si>
  <si>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</si>
  <si>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</si>
  <si>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</si>
  <si>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</si>
  <si>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</si>
  <si>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</si>
  <si>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</si>
  <si>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</si>
  <si>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</si>
  <si>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</si>
  <si>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</si>
  <si>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</si>
  <si>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</si>
  <si>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</si>
  <si>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</si>
  <si>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</si>
  <si>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</si>
  <si>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</si>
  <si>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</si>
  <si>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</si>
  <si>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</si>
  <si>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</si>
  <si>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</si>
  <si>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</si>
  <si>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</si>
  <si>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</si>
  <si>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</si>
  <si>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</si>
  <si>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</si>
  <si>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</si>
  <si>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</si>
  <si>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</si>
  <si>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</si>
  <si>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</si>
  <si>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</si>
  <si>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</si>
  <si>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</si>
  <si>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</si>
  <si>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</si>
  <si>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</si>
  <si>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</si>
  <si>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</si>
  <si>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</si>
  <si>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</si>
  <si>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</si>
  <si>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</si>
  <si>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</si>
  <si>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</si>
  <si>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</si>
  <si>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</si>
  <si>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</si>
  <si>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</si>
  <si>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</si>
  <si>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</si>
  <si>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</si>
  <si>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</si>
  <si>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</si>
  <si>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</si>
  <si>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</si>
  <si>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</si>
  <si>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</si>
  <si>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</si>
  <si>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</si>
  <si>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</si>
  <si>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</si>
  <si>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</si>
  <si>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</si>
  <si>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</si>
  <si>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</si>
  <si>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</si>
  <si>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</si>
  <si>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</si>
  <si>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</si>
  <si>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</si>
  <si>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</si>
  <si>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</si>
  <si>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</si>
  <si>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</si>
  <si>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</si>
  <si>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</si>
  <si>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</si>
  <si>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</si>
  <si>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</si>
  <si>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</si>
  <si>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</si>
  <si>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</si>
  <si>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</si>
  <si>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</si>
  <si>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</si>
  <si>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</si>
  <si>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</si>
  <si>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</si>
  <si>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</si>
  <si>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</si>
  <si>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</si>
  <si>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</si>
  <si>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</si>
  <si>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</si>
  <si>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</si>
  <si>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</si>
  <si>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</si>
  <si>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</si>
  <si>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</si>
  <si>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</si>
  <si>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</si>
  <si>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</si>
  <si>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</si>
  <si>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</si>
  <si>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</si>
  <si>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</si>
  <si>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</si>
  <si>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</si>
  <si>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</si>
  <si>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</si>
  <si>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</si>
  <si>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</si>
  <si>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</si>
  <si>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</si>
  <si>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</si>
  <si>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</si>
  <si>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</si>
  <si>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</si>
  <si>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</si>
  <si>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</si>
  <si>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</si>
  <si>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</si>
  <si>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</si>
  <si>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</si>
  <si>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</si>
  <si>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</si>
  <si>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</si>
  <si>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</si>
  <si>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</si>
  <si>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</si>
  <si>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</si>
  <si>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</si>
  <si>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</si>
  <si>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</si>
  <si>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</si>
  <si>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</si>
  <si>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</si>
  <si>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</si>
  <si>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</si>
  <si>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</si>
  <si>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</si>
  <si>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</si>
  <si>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</si>
  <si>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</si>
  <si>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</si>
  <si>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</si>
  <si>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</si>
  <si>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</si>
  <si>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</si>
  <si>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</si>
  <si>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</si>
  <si>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</si>
  <si>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</si>
  <si>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</si>
  <si>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</si>
  <si>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</si>
  <si>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</si>
  <si>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</si>
  <si>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</si>
  <si>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</si>
  <si>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</si>
  <si>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</si>
  <si>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</si>
  <si>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</si>
  <si>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</si>
  <si>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</si>
  <si>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</si>
  <si>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</si>
  <si>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</si>
  <si>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</si>
  <si>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</si>
  <si>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</si>
  <si>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</si>
  <si>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</si>
  <si>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</si>
  <si>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</si>
  <si>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</si>
  <si>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</si>
  <si>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</si>
  <si>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</si>
  <si>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</si>
  <si>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</si>
  <si>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</si>
  <si>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</si>
  <si>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</si>
  <si>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</si>
  <si>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</si>
  <si>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</si>
  <si>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</si>
  <si>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</si>
  <si>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</si>
  <si>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</si>
  <si>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</si>
  <si>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</si>
  <si>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</si>
  <si>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</si>
  <si>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</si>
  <si>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</si>
  <si>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</si>
  <si>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</si>
  <si>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</si>
  <si>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</si>
  <si>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</si>
  <si>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</si>
  <si>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</si>
  <si>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</si>
  <si>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</si>
  <si>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</si>
  <si>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</si>
  <si>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</si>
  <si>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</si>
  <si>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</si>
  <si>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</si>
  <si>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</si>
  <si>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</si>
  <si>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</si>
  <si>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</si>
  <si>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</si>
  <si>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</si>
  <si>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</si>
  <si>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</si>
  <si>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</si>
  <si>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</si>
  <si>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</si>
  <si>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</si>
  <si>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</si>
  <si>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</si>
  <si>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</si>
  <si>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</si>
  <si>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</si>
  <si>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</si>
  <si>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</si>
  <si>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</si>
  <si>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</si>
  <si>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</si>
  <si>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</si>
  <si>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</si>
  <si>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</si>
  <si>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</si>
  <si>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</si>
  <si>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</si>
  <si>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</si>
  <si>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</si>
  <si>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</si>
  <si>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</si>
  <si>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</si>
  <si>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</si>
  <si>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</si>
  <si>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</si>
  <si>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</si>
  <si>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</si>
  <si>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</si>
  <si>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</si>
  <si>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</si>
  <si>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</si>
  <si>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</si>
  <si>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</si>
  <si>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</si>
  <si>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</si>
  <si>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</si>
  <si>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</si>
  <si>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</si>
  <si>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</si>
  <si>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</si>
  <si>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</si>
  <si>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</si>
  <si>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</si>
  <si>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</si>
  <si>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</si>
  <si>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</si>
  <si>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</si>
  <si>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</si>
  <si>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</si>
  <si>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</si>
  <si>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</si>
  <si>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</si>
  <si>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</si>
  <si>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</si>
  <si>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</si>
  <si>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</si>
  <si>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</si>
  <si>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</si>
  <si>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</si>
  <si>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</si>
  <si>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</si>
  <si>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</si>
  <si>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</si>
  <si>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</si>
  <si>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</si>
  <si>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</si>
  <si>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</si>
  <si>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</si>
  <si>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</si>
  <si>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</si>
  <si>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</si>
  <si>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</si>
  <si>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</si>
  <si>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</si>
  <si>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</si>
  <si>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</si>
  <si>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</si>
  <si>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</si>
  <si>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</si>
  <si>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</si>
  <si>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</si>
  <si>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</si>
  <si>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</si>
  <si>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</si>
  <si>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</si>
  <si>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</si>
  <si>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</si>
  <si>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</si>
  <si>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</si>
  <si>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</si>
  <si>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</si>
  <si>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</si>
  <si>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</si>
  <si>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</si>
  <si>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</si>
  <si>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</si>
  <si>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</si>
  <si>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</si>
  <si>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</si>
  <si>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</si>
  <si>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</si>
  <si>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</si>
  <si>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</si>
  <si>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</si>
  <si>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</si>
  <si>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</si>
  <si>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</si>
  <si>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</si>
  <si>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</si>
  <si>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</si>
  <si>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</si>
  <si>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</si>
  <si>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</si>
  <si>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</si>
  <si>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</si>
  <si>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</si>
  <si>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</si>
  <si>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</si>
  <si>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</si>
  <si>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</si>
  <si>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</si>
  <si>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</si>
  <si>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</si>
  <si>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</si>
  <si>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</si>
  <si>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</si>
  <si>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</si>
  <si>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</si>
  <si>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</si>
  <si>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</si>
  <si>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</si>
  <si>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</si>
  <si>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</si>
  <si>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</si>
  <si>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</si>
  <si>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</si>
  <si>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</si>
  <si>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</si>
  <si>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</si>
  <si>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</si>
  <si>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</si>
  <si>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</si>
  <si>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</si>
  <si>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</si>
  <si>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</si>
  <si>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</si>
  <si>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</si>
  <si>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</si>
  <si>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</si>
  <si>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</si>
  <si>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</si>
  <si>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</si>
  <si>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</si>
  <si>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</si>
  <si>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</si>
  <si>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</si>
  <si>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</si>
  <si>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</si>
  <si>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</si>
  <si>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</si>
  <si>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</si>
  <si>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</si>
  <si>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</si>
  <si>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</si>
  <si>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</si>
  <si>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</si>
  <si>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</si>
  <si>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</si>
  <si>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</si>
  <si>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</si>
  <si>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</si>
  <si>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</si>
  <si>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</si>
  <si>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</si>
  <si>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</si>
  <si>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</si>
  <si>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</si>
  <si>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</si>
  <si>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</si>
  <si>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</si>
  <si>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</si>
  <si>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</si>
  <si>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</si>
  <si>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</si>
  <si>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</si>
  <si>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</si>
  <si>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</si>
  <si>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</si>
  <si>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</si>
  <si>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</si>
  <si>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</si>
  <si>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</si>
  <si>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</si>
  <si>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</si>
  <si>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</si>
  <si>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</si>
  <si>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</si>
  <si>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</si>
  <si>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</si>
  <si>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</si>
  <si>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</si>
  <si>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</si>
  <si>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</si>
  <si>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</si>
  <si>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</si>
  <si>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</si>
  <si>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</si>
  <si>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</si>
  <si>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</si>
  <si>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</si>
  <si>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</si>
  <si>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</si>
  <si>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</si>
  <si>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</si>
  <si>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</si>
  <si>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</si>
  <si>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</si>
  <si>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</si>
  <si>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</si>
  <si>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</si>
  <si>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</si>
  <si>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</si>
  <si>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</si>
  <si>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</si>
  <si>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</si>
  <si>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</si>
  <si>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</si>
  <si>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</si>
  <si>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</si>
  <si>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</si>
  <si>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</si>
  <si>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</si>
  <si>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</si>
  <si>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</si>
  <si>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</si>
  <si>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</si>
  <si>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</si>
  <si>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</si>
  <si>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</si>
  <si>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</si>
  <si>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</si>
  <si>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</si>
  <si>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</si>
  <si>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</si>
  <si>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</si>
  <si>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</si>
  <si>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</si>
  <si>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</si>
  <si>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</si>
  <si>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</si>
  <si>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</si>
  <si>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</si>
  <si>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</si>
  <si>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</si>
  <si>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</si>
  <si>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</si>
  <si>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</si>
  <si>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</si>
  <si>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</si>
  <si>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</si>
  <si>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</si>
  <si>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</si>
  <si>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</si>
  <si>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</si>
  <si>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</si>
  <si>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</si>
  <si>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</si>
  <si>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</si>
  <si>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</si>
  <si>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</si>
  <si>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</si>
  <si>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</si>
  <si>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</si>
  <si>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</si>
  <si>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</si>
  <si>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</si>
  <si>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</si>
  <si>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</si>
  <si>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</si>
  <si>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</si>
  <si>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</si>
  <si>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</si>
  <si>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</si>
  <si>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</si>
  <si>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</si>
  <si>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</si>
  <si>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</si>
  <si>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</si>
  <si>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</si>
  <si>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</si>
  <si>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</si>
  <si>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</si>
  <si>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</si>
  <si>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</si>
  <si>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</si>
  <si>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</si>
  <si>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</si>
  <si>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</si>
  <si>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</si>
  <si>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</si>
  <si>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</si>
  <si>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</si>
  <si>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</si>
  <si>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</si>
  <si>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</si>
  <si>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</si>
  <si>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</si>
  <si>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</si>
  <si>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</si>
  <si>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</si>
  <si>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</si>
  <si>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</si>
  <si>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</si>
  <si>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</si>
  <si>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</si>
  <si>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</si>
  <si>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</si>
  <si>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</si>
  <si>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</si>
  <si>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</si>
  <si>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</si>
  <si>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</si>
  <si>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</si>
  <si>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</si>
  <si>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</si>
  <si>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</si>
  <si>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</si>
  <si>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</si>
  <si>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</si>
  <si>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</si>
  <si>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</si>
  <si>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</si>
  <si>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</si>
  <si>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</si>
  <si>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</si>
  <si>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</si>
  <si>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</si>
  <si>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</si>
  <si>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</si>
  <si>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</si>
  <si>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</si>
  <si>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</si>
  <si>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</si>
  <si>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</si>
  <si>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</si>
  <si>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</si>
  <si>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</si>
  <si>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</si>
  <si>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</si>
  <si>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</si>
  <si>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</si>
  <si>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</si>
  <si>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</si>
  <si>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</si>
  <si>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</si>
  <si>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</si>
  <si>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</si>
  <si>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</si>
  <si>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</si>
  <si>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</si>
  <si>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</si>
  <si>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</si>
  <si>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</si>
  <si>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</si>
  <si>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</si>
  <si>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</si>
  <si>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</si>
  <si>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</si>
  <si>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</si>
  <si>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</si>
  <si>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</si>
  <si>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</si>
  <si>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</si>
  <si>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</si>
  <si>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</si>
  <si>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</si>
  <si>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</si>
  <si>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</si>
  <si>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</si>
  <si>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</si>
  <si>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</si>
  <si>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</si>
  <si>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</si>
  <si>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</si>
  <si>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</si>
  <si>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</si>
  <si>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</si>
  <si>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</si>
  <si>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</si>
  <si>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</si>
  <si>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</si>
  <si>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</si>
  <si>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</si>
  <si>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</si>
  <si>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</si>
  <si>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</si>
  <si>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</si>
  <si>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</si>
  <si>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</si>
  <si>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</si>
  <si>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</si>
  <si>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</si>
  <si>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</si>
  <si>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</si>
  <si>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</si>
  <si>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</si>
  <si>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</si>
  <si>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</si>
  <si>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</si>
  <si>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</si>
  <si>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</si>
  <si>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</si>
  <si>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</si>
  <si>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</si>
  <si>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</si>
  <si>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</si>
  <si>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</si>
  <si>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</si>
  <si>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</si>
  <si>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</si>
  <si>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</si>
  <si>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</si>
  <si>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</si>
  <si>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</si>
  <si>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</si>
  <si>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</si>
  <si>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</si>
  <si>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</si>
  <si>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</si>
  <si>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</si>
  <si>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</si>
  <si>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</si>
  <si>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</si>
  <si>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</si>
  <si>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</si>
  <si>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</si>
  <si>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</si>
  <si>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</si>
  <si>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</si>
  <si>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</si>
  <si>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</si>
  <si>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</si>
  <si>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</si>
  <si>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</si>
  <si>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</si>
  <si>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</si>
  <si>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</si>
  <si>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</si>
  <si>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</si>
  <si>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</si>
  <si>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</si>
  <si>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</si>
  <si>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</si>
  <si>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</si>
  <si>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</si>
  <si>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</si>
  <si>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</si>
  <si>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</si>
  <si>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</si>
  <si>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</si>
  <si>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</si>
  <si>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</si>
  <si>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</si>
  <si>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</si>
  <si>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</si>
  <si>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</si>
  <si>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</si>
  <si>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</si>
  <si>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</si>
  <si>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</si>
  <si>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</si>
  <si>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</si>
  <si>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</si>
  <si>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</si>
  <si>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</si>
  <si>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</si>
  <si>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</si>
  <si>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</si>
  <si>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</si>
  <si>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</si>
  <si>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</si>
  <si>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</si>
  <si>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</si>
  <si>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</si>
  <si>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</si>
  <si>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</si>
  <si>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</si>
  <si>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</si>
  <si>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</si>
  <si>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</si>
  <si>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</si>
  <si>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</si>
  <si>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</si>
  <si>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</si>
  <si>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</si>
  <si>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</si>
  <si>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</si>
  <si>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</si>
  <si>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</si>
  <si>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</si>
  <si>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</si>
  <si>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</si>
  <si>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</si>
  <si>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</si>
  <si>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</si>
  <si>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</si>
  <si>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</si>
  <si>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</si>
  <si>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</si>
  <si>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</si>
  <si>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</si>
  <si>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</si>
  <si>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</si>
  <si>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</si>
  <si>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</si>
  <si>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</si>
  <si>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</si>
  <si>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</si>
  <si>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</si>
  <si>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</si>
  <si>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</si>
  <si>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</si>
  <si>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</si>
  <si>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</si>
  <si>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</si>
  <si>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</si>
  <si>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</si>
  <si>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</si>
  <si>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</si>
  <si>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</si>
  <si>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</si>
  <si>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</si>
  <si>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</si>
  <si>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</si>
  <si>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</si>
  <si>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</si>
  <si>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</si>
  <si>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</si>
  <si>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</si>
  <si>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</si>
  <si>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</si>
  <si>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</si>
  <si>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</si>
  <si>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</si>
  <si>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</si>
  <si>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</si>
  <si>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</si>
  <si>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</si>
  <si>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</si>
  <si>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</si>
  <si>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</si>
  <si>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</si>
  <si>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</si>
  <si>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</si>
  <si>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</si>
  <si>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</si>
  <si>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</si>
  <si>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</si>
  <si>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</si>
  <si>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</si>
  <si>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</si>
  <si>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</si>
  <si>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</si>
  <si>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</si>
  <si>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</si>
  <si>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</si>
  <si>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</si>
  <si>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</si>
  <si>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</si>
  <si>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</si>
  <si>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</si>
  <si>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</si>
  <si>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</si>
  <si>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</si>
  <si>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</si>
  <si>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</si>
  <si>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</si>
  <si>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</si>
  <si>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</si>
  <si>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</si>
  <si>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</si>
  <si>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</si>
  <si>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</si>
  <si>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</si>
  <si>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</si>
  <si>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</si>
  <si>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</si>
  <si>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</si>
  <si>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</si>
  <si>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</si>
  <si>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</si>
  <si>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</si>
  <si>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</si>
  <si>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</si>
  <si>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</si>
  <si>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</si>
  <si>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</si>
  <si>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</si>
  <si>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</si>
  <si>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</si>
  <si>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</si>
  <si>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</si>
  <si>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</si>
  <si>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</si>
  <si>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</si>
  <si>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</si>
  <si>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</si>
  <si>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</si>
  <si>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</si>
  <si>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</si>
  <si>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</si>
  <si>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</si>
  <si>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</si>
  <si>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</si>
  <si>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</si>
  <si>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</si>
  <si>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</si>
  <si>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</si>
  <si>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</si>
  <si>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</si>
  <si>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</si>
  <si>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</si>
  <si>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</si>
  <si>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</si>
  <si>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</si>
  <si>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</si>
  <si>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</si>
  <si>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</si>
  <si>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</si>
  <si>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</si>
  <si>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</si>
  <si>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</si>
  <si>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</si>
  <si>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</si>
  <si>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</si>
  <si>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</si>
  <si>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</si>
  <si>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</si>
  <si>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</si>
  <si>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</si>
  <si>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</si>
  <si>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</si>
  <si>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</si>
  <si>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</si>
  <si>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</si>
  <si>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</si>
  <si>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</si>
  <si>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</si>
  <si>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</si>
  <si>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</si>
  <si>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</si>
  <si>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</si>
  <si>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</si>
  <si>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</si>
  <si>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</si>
  <si>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</si>
  <si>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</si>
  <si>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</si>
  <si>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</si>
  <si>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</si>
  <si>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</si>
  <si>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</si>
  <si>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</si>
  <si>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</si>
  <si>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</si>
  <si>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</si>
  <si>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</si>
  <si>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</si>
  <si>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</si>
  <si>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</si>
  <si>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</si>
  <si>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</si>
  <si>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</si>
  <si>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</si>
  <si>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</si>
  <si>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</si>
  <si>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</si>
  <si>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</si>
  <si>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</si>
  <si>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</si>
  <si>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</si>
  <si>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</si>
  <si>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</si>
  <si>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</si>
  <si>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</si>
  <si>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</si>
  <si>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</si>
  <si>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</si>
  <si>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</si>
  <si>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</si>
  <si>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</si>
  <si>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</si>
  <si>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</si>
  <si>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</si>
  <si>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</si>
  <si>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</si>
  <si>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</si>
  <si>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</si>
  <si>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</si>
  <si>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</si>
  <si>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</si>
  <si>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</si>
  <si>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</si>
  <si>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</si>
  <si>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</si>
  <si>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</si>
  <si>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</si>
  <si>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</si>
  <si>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</si>
  <si>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</si>
  <si>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</si>
  <si>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</si>
  <si>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</si>
  <si>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</si>
  <si>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</si>
  <si>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</si>
  <si>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</si>
  <si>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</si>
  <si>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</si>
  <si>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</si>
  <si>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</si>
  <si>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</si>
  <si>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</si>
  <si>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</si>
  <si>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</si>
  <si>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</si>
  <si>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</si>
  <si>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</si>
  <si>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</si>
  <si>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</si>
  <si>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</si>
  <si>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</si>
  <si>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</si>
  <si>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</si>
  <si>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</si>
  <si>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</si>
  <si>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</si>
  <si>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</si>
  <si>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</si>
  <si>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</si>
  <si>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</si>
  <si>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</si>
  <si>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</si>
  <si>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</si>
  <si>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</si>
  <si>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</si>
  <si>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</si>
  <si>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</si>
  <si>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</si>
  <si>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</si>
  <si>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</si>
  <si>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</si>
  <si>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</si>
  <si>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</si>
  <si>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</si>
  <si>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</si>
  <si>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</si>
  <si>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</si>
  <si>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</si>
  <si>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</si>
  <si>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</si>
  <si>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</si>
  <si>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</si>
  <si>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</si>
  <si>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</si>
  <si>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</si>
  <si>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</si>
  <si>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</si>
  <si>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</si>
  <si>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</si>
  <si>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</si>
  <si>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</si>
  <si>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</si>
  <si>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</si>
  <si>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</si>
  <si>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</si>
  <si>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</si>
  <si>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</si>
  <si>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</si>
  <si>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</si>
  <si>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</si>
  <si>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</si>
  <si>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</si>
  <si>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</si>
  <si>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</si>
  <si>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</si>
  <si>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</si>
  <si>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</si>
  <si>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</si>
  <si>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</si>
  <si>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</si>
  <si>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</si>
  <si>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</si>
  <si>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</si>
  <si>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</si>
  <si>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</si>
  <si>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</si>
  <si>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</si>
  <si>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</si>
  <si>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</si>
  <si>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</si>
  <si>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</si>
  <si>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</si>
  <si>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</si>
  <si>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</si>
  <si>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</si>
  <si>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</si>
  <si>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</si>
  <si>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</si>
  <si>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</si>
  <si>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</si>
  <si>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</si>
  <si>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</si>
  <si>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</si>
  <si>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</si>
  <si>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</si>
  <si>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</si>
  <si>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</si>
  <si>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</si>
  <si>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</si>
  <si>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</si>
  <si>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</si>
  <si>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</si>
  <si>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</si>
  <si>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</si>
  <si>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</si>
  <si>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</si>
  <si>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</si>
  <si>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</si>
  <si>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</si>
  <si>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</si>
  <si>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</si>
  <si>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</si>
  <si>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</si>
  <si>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</si>
  <si>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</si>
  <si>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</si>
  <si>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</si>
  <si>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</si>
  <si>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</si>
  <si>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</si>
  <si>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</si>
  <si>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</si>
  <si>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</si>
  <si>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</si>
  <si>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</si>
  <si>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</si>
  <si>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</si>
  <si>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</si>
  <si>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</si>
  <si>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</si>
  <si>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</si>
  <si>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</si>
  <si>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</si>
  <si>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</si>
  <si>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</si>
  <si>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</si>
  <si>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</si>
  <si>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</si>
  <si>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</si>
  <si>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</si>
  <si>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</si>
  <si>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</si>
  <si>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</si>
  <si>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</si>
  <si>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</si>
  <si>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</si>
  <si>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</si>
  <si>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</si>
  <si>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</si>
  <si>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</si>
  <si>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</si>
  <si>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</si>
  <si>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</si>
  <si>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</si>
  <si>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</si>
  <si>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</si>
  <si>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</si>
  <si>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</si>
  <si>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</si>
  <si>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</si>
  <si>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</si>
  <si>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</si>
  <si>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</si>
  <si>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</si>
  <si>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</si>
  <si>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</si>
  <si>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</si>
  <si>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</si>
  <si>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</si>
  <si>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</si>
  <si>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</si>
  <si>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</si>
  <si>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</si>
  <si>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</si>
  <si>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</si>
  <si>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</si>
  <si>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</si>
  <si>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</si>
  <si>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</si>
  <si>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</si>
  <si>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</si>
  <si>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</si>
  <si>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</si>
  <si>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</si>
  <si>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</si>
  <si>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</si>
  <si>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</si>
  <si>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</si>
  <si>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</si>
  <si>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</si>
  <si>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</si>
  <si>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</si>
  <si>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</si>
  <si>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</si>
  <si>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</si>
  <si>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</si>
  <si>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</si>
  <si>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</si>
  <si>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</si>
  <si>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</si>
  <si>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</si>
  <si>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</si>
  <si>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</si>
  <si>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</si>
  <si>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</si>
  <si>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</si>
  <si>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</si>
  <si>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</si>
  <si>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</si>
  <si>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</si>
  <si>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</si>
  <si>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</si>
  <si>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</si>
  <si>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</si>
  <si>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</si>
  <si>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</si>
  <si>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</si>
  <si>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</si>
  <si>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</si>
  <si>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</si>
  <si>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</si>
  <si>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</si>
  <si>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</si>
  <si>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</si>
  <si>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</si>
  <si>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</si>
  <si>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</si>
  <si>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</si>
  <si>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</si>
  <si>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</si>
  <si>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</si>
  <si>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</si>
  <si>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</si>
  <si>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</si>
  <si>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</si>
  <si>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</si>
  <si>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</si>
  <si>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</si>
  <si>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</si>
  <si>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</si>
  <si>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</si>
  <si>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</si>
  <si>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</si>
  <si>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</si>
  <si>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</si>
  <si>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</si>
  <si>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</si>
  <si>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</si>
  <si>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</si>
  <si>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</si>
  <si>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</si>
  <si>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</si>
  <si>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</si>
  <si>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</si>
  <si>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</si>
  <si>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</si>
  <si>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</si>
  <si>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</si>
  <si>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</si>
  <si>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</si>
  <si>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</si>
  <si>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</si>
  <si>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</si>
  <si>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</si>
  <si>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</si>
  <si>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</si>
  <si>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</si>
  <si>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</si>
  <si>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</si>
  <si>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</si>
  <si>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</si>
  <si>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</si>
  <si>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</si>
  <si>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</si>
  <si>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</si>
  <si>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</si>
  <si>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</si>
  <si>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</si>
  <si>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</si>
  <si>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</si>
  <si>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</si>
  <si>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</si>
  <si>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</si>
  <si>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</si>
  <si>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</si>
  <si>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</si>
  <si>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</si>
  <si>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</si>
  <si>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</si>
  <si>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</si>
  <si>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</si>
  <si>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</si>
  <si>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</si>
  <si>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</si>
  <si>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</si>
  <si>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</si>
  <si>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</si>
  <si>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</si>
  <si>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</si>
  <si>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</si>
  <si>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</si>
  <si>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</si>
  <si>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</si>
  <si>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</si>
  <si>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</si>
  <si>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</si>
  <si>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</si>
  <si>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</si>
  <si>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</si>
  <si>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</si>
  <si>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</si>
  <si>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</si>
  <si>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</si>
  <si>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</si>
  <si>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</si>
  <si>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</si>
  <si>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</si>
  <si>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</si>
  <si>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</si>
  <si>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</si>
  <si>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</si>
  <si>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</si>
  <si>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</si>
  <si>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</si>
  <si>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</si>
  <si>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</si>
  <si>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</si>
  <si>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</si>
  <si>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</si>
  <si>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</si>
  <si>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</si>
  <si>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</si>
  <si>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</si>
  <si>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</si>
  <si>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</si>
  <si>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</si>
  <si>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</si>
  <si>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</si>
  <si>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</si>
  <si>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</si>
  <si>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</si>
  <si>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</si>
  <si>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</si>
  <si>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</si>
  <si>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</si>
  <si>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</si>
  <si>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</si>
  <si>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</si>
  <si>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</si>
  <si>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</si>
  <si>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</si>
  <si>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</si>
  <si>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</si>
  <si>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</si>
  <si>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</si>
  <si>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</si>
  <si>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</si>
  <si>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</si>
  <si>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</si>
  <si>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</si>
  <si>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</si>
  <si>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</si>
  <si>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</si>
  <si>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</si>
  <si>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</si>
  <si>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</si>
  <si>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</si>
  <si>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</si>
  <si>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</si>
  <si>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</si>
  <si>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</si>
  <si>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</si>
  <si>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</si>
  <si>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</si>
  <si>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</si>
  <si>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</si>
  <si>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</si>
  <si>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</si>
  <si>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</si>
  <si>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</si>
  <si>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</si>
  <si>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</si>
  <si>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</si>
  <si>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</si>
  <si>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</si>
  <si>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</si>
  <si>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</si>
  <si>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</si>
  <si>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</si>
  <si>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</si>
  <si>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</si>
  <si>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</si>
  <si>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</si>
  <si>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</si>
  <si>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</si>
  <si>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</si>
  <si>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</si>
  <si>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</si>
  <si>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</si>
  <si>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</si>
  <si>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</si>
  <si>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</si>
  <si>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</si>
  <si>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</si>
  <si>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</si>
  <si>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</si>
  <si>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</si>
  <si>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</si>
  <si>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</si>
  <si>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</si>
  <si>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</si>
  <si>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</si>
  <si>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</si>
  <si>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</si>
  <si>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</si>
  <si>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</si>
  <si>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</si>
  <si>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</si>
  <si>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</si>
  <si>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</si>
  <si>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</si>
  <si>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</si>
  <si>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</si>
  <si>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</si>
  <si>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</si>
  <si>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</si>
  <si>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</si>
  <si>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</si>
  <si>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</si>
  <si>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</si>
  <si>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</si>
  <si>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</si>
  <si>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</si>
  <si>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</si>
  <si>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</si>
  <si>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</si>
  <si>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</si>
  <si>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</si>
  <si>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</si>
  <si>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</si>
  <si>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</si>
  <si>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</si>
  <si>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</si>
  <si>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</si>
  <si>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</si>
  <si>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</si>
  <si>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</si>
  <si>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</si>
  <si>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</si>
  <si>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</si>
  <si>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</si>
  <si>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</si>
  <si>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</si>
  <si>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</si>
  <si>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</si>
  <si>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</si>
  <si>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</si>
  <si>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</si>
  <si>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</si>
  <si>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</si>
  <si>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</si>
  <si>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</si>
  <si>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</si>
  <si>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</si>
  <si>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</si>
  <si>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</si>
  <si>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</si>
  <si>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</si>
  <si>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</si>
  <si>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</si>
  <si>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</si>
  <si>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</si>
  <si>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</si>
  <si>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</si>
  <si>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</si>
  <si>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</si>
  <si>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</si>
  <si>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</si>
  <si>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</si>
  <si>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</si>
  <si>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</si>
  <si>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</si>
  <si>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</si>
  <si>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</si>
  <si>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</si>
  <si>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</si>
  <si>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</si>
  <si>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</si>
  <si>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</si>
  <si>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</si>
  <si>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</si>
  <si>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</si>
  <si>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</si>
  <si>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</si>
  <si>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</si>
  <si>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</si>
  <si>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</si>
  <si>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</si>
  <si>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</si>
  <si>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</si>
  <si>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</si>
  <si>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</si>
  <si>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</si>
  <si>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</si>
  <si>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</si>
  <si>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</si>
  <si>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</si>
  <si>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</si>
  <si>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</si>
  <si>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</si>
  <si>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</si>
  <si>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</si>
  <si>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</si>
  <si>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</si>
  <si>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</si>
  <si>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</si>
  <si>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</si>
  <si>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</si>
  <si>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</si>
  <si>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</si>
  <si>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</si>
  <si>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</si>
  <si>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</si>
  <si>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</si>
  <si>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</si>
  <si>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</si>
  <si>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</si>
  <si>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</si>
  <si>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</si>
  <si>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</si>
  <si>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</si>
  <si>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</si>
  <si>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</si>
  <si>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</si>
  <si>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</si>
  <si>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</si>
  <si>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</si>
  <si>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</si>
  <si>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</si>
  <si>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</si>
  <si>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</si>
  <si>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</si>
  <si>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</si>
  <si>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</si>
  <si>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</si>
  <si>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</si>
  <si>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</si>
  <si>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</si>
  <si>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</si>
  <si>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</si>
  <si>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</si>
  <si>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</si>
  <si>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</si>
  <si>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</si>
  <si>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</si>
  <si>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</si>
  <si>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</si>
  <si>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</si>
  <si>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</si>
  <si>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</si>
  <si>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</si>
  <si>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</si>
  <si>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</si>
  <si>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</si>
  <si>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</si>
  <si>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</si>
  <si>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</si>
  <si>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</si>
  <si>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</si>
  <si>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</si>
  <si>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</si>
  <si>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</si>
  <si>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</si>
  <si>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</si>
  <si>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</si>
  <si>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</si>
  <si>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</si>
  <si>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</si>
  <si>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</si>
  <si>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</si>
  <si>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</si>
  <si>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</si>
  <si>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</si>
  <si>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</si>
  <si>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</si>
  <si>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</si>
  <si>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</si>
  <si>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</si>
  <si>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</si>
  <si>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</si>
  <si>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</si>
  <si>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</si>
  <si>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</si>
  <si>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</si>
  <si>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</si>
  <si>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</si>
  <si>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</si>
  <si>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</si>
  <si>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</si>
  <si>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</si>
  <si>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</si>
  <si>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</si>
  <si>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</si>
  <si>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</si>
  <si>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</si>
  <si>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</si>
  <si>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</si>
  <si>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</si>
  <si>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</si>
  <si>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</si>
  <si>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</si>
  <si>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</si>
  <si>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</si>
  <si>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</si>
  <si>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</si>
  <si>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</si>
  <si>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</si>
  <si>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</si>
  <si>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</si>
  <si>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</si>
  <si>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</si>
  <si>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</si>
  <si>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</si>
  <si>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</si>
  <si>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</si>
  <si>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</si>
  <si>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</si>
  <si>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</si>
  <si>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</si>
  <si>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</si>
  <si>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</si>
  <si>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</si>
  <si>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</si>
  <si>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</si>
  <si>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</si>
  <si>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</si>
  <si>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</si>
  <si>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</si>
  <si>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</si>
  <si>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</si>
  <si>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</si>
  <si>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</si>
  <si>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</si>
  <si>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</si>
  <si>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</si>
  <si>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</si>
  <si>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</si>
  <si>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</si>
  <si>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</si>
  <si>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</si>
  <si>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</si>
  <si>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</si>
  <si>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</si>
  <si>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</si>
  <si>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</si>
  <si>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</si>
  <si>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</si>
  <si>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</si>
  <si>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</si>
  <si>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</si>
  <si>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</si>
  <si>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</si>
  <si>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</si>
  <si>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</si>
  <si>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</si>
  <si>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</si>
  <si>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</si>
  <si>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</si>
  <si>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</si>
  <si>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</si>
  <si>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</si>
  <si>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</si>
  <si>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</si>
  <si>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</si>
  <si>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</si>
  <si>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</si>
  <si>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</si>
  <si>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</si>
  <si>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</si>
  <si>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</si>
  <si>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</si>
  <si>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</si>
  <si>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</si>
  <si>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</si>
  <si>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</si>
  <si>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</si>
  <si>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</si>
  <si>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</si>
  <si>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</si>
  <si>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</si>
  <si>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</si>
  <si>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</si>
  <si>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</si>
  <si>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</si>
  <si>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</si>
  <si>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</si>
  <si>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</si>
  <si>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</si>
  <si>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</si>
  <si>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</si>
  <si>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</si>
  <si>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</si>
  <si>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</si>
  <si>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</si>
  <si>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</si>
  <si>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</si>
  <si>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</si>
  <si>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</si>
  <si>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</si>
  <si>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</si>
  <si>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</si>
  <si>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</si>
  <si>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</si>
  <si>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</si>
  <si>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</si>
  <si>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</si>
  <si>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</si>
  <si>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</si>
  <si>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</si>
  <si>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</si>
  <si>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</si>
  <si>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</si>
  <si>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</si>
  <si>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</si>
  <si>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</si>
  <si>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</si>
  <si>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</si>
  <si>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</si>
  <si>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</si>
  <si>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</si>
  <si>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</si>
  <si>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</si>
  <si>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</si>
  <si>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</si>
  <si>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</si>
  <si>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</si>
  <si>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</si>
  <si>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</si>
  <si>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</si>
  <si>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</si>
  <si>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</si>
  <si>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</si>
  <si>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</si>
  <si>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</si>
  <si>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</si>
  <si>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</si>
  <si>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</si>
  <si>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</si>
  <si>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</si>
  <si>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</si>
  <si>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</si>
  <si>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</si>
  <si>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</si>
  <si>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</si>
  <si>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</si>
  <si>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</si>
  <si>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</si>
  <si>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</si>
  <si>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</si>
  <si>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</si>
  <si>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</si>
  <si>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</si>
  <si>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</si>
  <si>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</si>
  <si>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</si>
  <si>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</si>
  <si>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</si>
  <si>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</si>
  <si>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</si>
  <si>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</si>
  <si>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</si>
  <si>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</si>
  <si>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</si>
  <si>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</si>
  <si>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</si>
  <si>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</si>
  <si>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</si>
  <si>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</si>
  <si>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</si>
  <si>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</si>
  <si>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</si>
  <si>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</si>
  <si>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</si>
  <si>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</si>
  <si>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</si>
  <si>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</si>
  <si>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</si>
  <si>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</si>
  <si>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</si>
  <si>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</si>
  <si>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</si>
  <si>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</si>
  <si>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</si>
  <si>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</si>
  <si>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</si>
  <si>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</si>
  <si>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</si>
  <si>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</si>
  <si>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</si>
  <si>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</si>
  <si>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</si>
  <si>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</si>
  <si>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</si>
  <si>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</si>
  <si>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</si>
  <si>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</si>
  <si>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</si>
  <si>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</si>
  <si>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</si>
  <si>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</si>
  <si>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</si>
  <si>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</si>
  <si>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</si>
  <si>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</si>
  <si>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</si>
  <si>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</si>
  <si>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</si>
  <si>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</si>
  <si>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</si>
  <si>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</si>
  <si>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</si>
  <si>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</si>
  <si>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</si>
  <si>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</si>
  <si>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</si>
  <si>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</si>
  <si>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</si>
  <si>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</si>
  <si>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</si>
  <si>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</si>
  <si>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</si>
  <si>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</si>
  <si>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</si>
  <si>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</si>
  <si>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</si>
  <si>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</si>
  <si>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</si>
  <si>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</si>
  <si>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</si>
  <si>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</si>
  <si>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</si>
  <si>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</si>
  <si>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</si>
  <si>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</si>
  <si>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</si>
  <si>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</si>
  <si>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</si>
  <si>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</si>
  <si>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</si>
  <si>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</si>
  <si>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</si>
  <si>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</si>
  <si>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</si>
  <si>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</si>
  <si>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</si>
  <si>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</si>
  <si>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</si>
  <si>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</si>
  <si>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</si>
  <si>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</si>
  <si>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</si>
  <si>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</si>
  <si>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</si>
  <si>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</si>
  <si>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</si>
  <si>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</si>
  <si>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</si>
  <si>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</si>
  <si>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</si>
  <si>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</si>
  <si>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</si>
  <si>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</si>
  <si>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</si>
  <si>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</si>
  <si>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</si>
  <si>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</si>
  <si>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</si>
  <si>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</si>
  <si>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</si>
  <si>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</si>
  <si>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</si>
  <si>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</si>
  <si>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</si>
  <si>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</si>
  <si>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</si>
  <si>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</si>
  <si>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</si>
  <si>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</si>
  <si>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</si>
  <si>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</si>
  <si>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</si>
  <si>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</si>
  <si>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</si>
  <si>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</si>
  <si>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</si>
  <si>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</si>
  <si>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</si>
  <si>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</si>
  <si>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</si>
  <si>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</si>
  <si>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</si>
  <si>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</si>
  <si>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</si>
  <si>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</si>
  <si>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</si>
  <si>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</si>
  <si>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</si>
  <si>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</si>
  <si>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</si>
  <si>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</si>
  <si>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</si>
  <si>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</si>
  <si>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</si>
  <si>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</si>
  <si>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</si>
  <si>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</si>
  <si>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</si>
  <si>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</si>
  <si>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</si>
  <si>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</si>
  <si>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</si>
  <si>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</si>
  <si>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</si>
  <si>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</si>
  <si>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</si>
  <si>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</si>
  <si>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</si>
  <si>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</si>
  <si>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</si>
  <si>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</si>
  <si>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</si>
  <si>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</si>
  <si>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</si>
  <si>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</si>
  <si>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</si>
  <si>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</si>
  <si>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</si>
  <si>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</si>
  <si>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</si>
  <si>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</si>
  <si>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</si>
  <si>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</si>
  <si>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</si>
  <si>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</si>
  <si>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</si>
  <si>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</si>
  <si>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</si>
  <si>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</si>
  <si>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</si>
  <si>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</si>
  <si>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</si>
  <si>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</si>
  <si>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</si>
  <si>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</si>
  <si>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</si>
  <si>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</si>
  <si>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</si>
  <si>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</si>
  <si>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</si>
  <si>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</si>
  <si>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</si>
  <si>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</si>
  <si>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</si>
  <si>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</si>
  <si>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</si>
  <si>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</si>
  <si>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</si>
  <si>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</si>
  <si>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</si>
  <si>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</si>
  <si>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</si>
  <si>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</si>
  <si>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</si>
  <si>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</si>
  <si>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</si>
  <si>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</si>
  <si>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</si>
  <si>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</si>
  <si>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</si>
  <si>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</si>
  <si>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</si>
  <si>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</si>
  <si>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</si>
  <si>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</si>
  <si>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</si>
  <si>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</si>
  <si>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</si>
  <si>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</si>
  <si>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</si>
  <si>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</si>
  <si>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</si>
  <si>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</si>
  <si>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</si>
  <si>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</si>
  <si>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</si>
  <si>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</si>
  <si>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</si>
  <si>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</si>
  <si>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</si>
  <si>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</si>
  <si>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</si>
  <si>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</si>
  <si>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</si>
  <si>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</si>
  <si>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</si>
  <si>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</si>
  <si>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</si>
  <si>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</si>
  <si>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</si>
  <si>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</si>
  <si>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</si>
  <si>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</si>
  <si>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</si>
  <si>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</si>
  <si>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</si>
  <si>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</si>
  <si>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</si>
  <si>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</si>
  <si>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</si>
  <si>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</si>
  <si>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</si>
  <si>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</si>
  <si>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</si>
  <si>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</si>
  <si>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</si>
  <si>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</si>
  <si>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</si>
  <si>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</si>
  <si>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</si>
  <si>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</si>
  <si>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</si>
  <si>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</si>
  <si>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</si>
  <si>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</si>
  <si>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</si>
  <si>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</si>
  <si>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</si>
  <si>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</si>
  <si>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</si>
  <si>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</si>
  <si>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</si>
  <si>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</si>
  <si>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</si>
  <si>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</si>
  <si>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</si>
  <si>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</si>
  <si>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</si>
  <si>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</si>
  <si>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</si>
  <si>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</si>
  <si>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</si>
  <si>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</si>
  <si>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</si>
  <si>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</si>
  <si>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</si>
  <si>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</si>
  <si>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</si>
  <si>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</si>
  <si>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</si>
  <si>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</si>
  <si>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</si>
  <si>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</si>
  <si>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</si>
  <si>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</si>
  <si>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</si>
  <si>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</si>
  <si>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</si>
  <si>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</si>
  <si>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</si>
  <si>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</si>
  <si>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</si>
  <si>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</si>
  <si>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</si>
  <si>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</si>
  <si>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</si>
  <si>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</si>
  <si>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</si>
  <si>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</si>
  <si>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</si>
  <si>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</si>
  <si>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</si>
  <si>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</si>
  <si>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</si>
  <si>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</si>
  <si>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</si>
  <si>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</si>
  <si>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</si>
  <si>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</si>
  <si>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</si>
  <si>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</si>
  <si>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</si>
  <si>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</si>
  <si>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</si>
  <si>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</si>
  <si>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</si>
  <si>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</si>
  <si>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</si>
  <si>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</si>
  <si>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</si>
  <si>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</si>
  <si>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</si>
  <si>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</si>
  <si>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</si>
  <si>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</si>
  <si>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</si>
  <si>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</si>
  <si>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</si>
  <si>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</si>
  <si>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</si>
  <si>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</si>
  <si>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</si>
  <si>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</si>
  <si>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</si>
  <si>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</si>
  <si>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</si>
  <si>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</si>
  <si>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</si>
  <si>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</si>
  <si>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</si>
  <si>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</si>
  <si>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</si>
  <si>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</si>
  <si>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</si>
  <si>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</si>
  <si>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</si>
  <si>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</si>
  <si>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</si>
  <si>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</si>
  <si>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</si>
  <si>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</si>
  <si>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</si>
  <si>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</si>
  <si>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</si>
  <si>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</si>
  <si>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</si>
  <si>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</si>
  <si>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</si>
  <si>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</si>
  <si>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</si>
  <si>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</si>
  <si>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</si>
  <si>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</si>
  <si>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</si>
  <si>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</si>
  <si>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</si>
  <si>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</si>
  <si>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</si>
  <si>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</si>
  <si>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</si>
  <si>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</si>
  <si>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</si>
  <si>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</si>
  <si>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</si>
  <si>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</si>
  <si>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</si>
  <si>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</si>
  <si>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</si>
  <si>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</si>
  <si>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</si>
  <si>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</si>
  <si>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</si>
  <si>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</si>
  <si>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</si>
  <si>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</si>
  <si>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</si>
  <si>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</si>
  <si>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</si>
  <si>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</si>
  <si>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</si>
  <si>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</si>
  <si>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</si>
  <si>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</si>
  <si>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</si>
  <si>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</si>
  <si>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</si>
  <si>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</si>
  <si>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</si>
  <si>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</si>
  <si>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</si>
  <si>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</si>
  <si>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</si>
  <si>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</si>
  <si>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</si>
  <si>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</si>
  <si>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</si>
  <si>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</si>
  <si>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</si>
  <si>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</si>
  <si>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</si>
  <si>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</si>
  <si>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</si>
  <si>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</si>
  <si>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</si>
  <si>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</si>
  <si>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</si>
  <si>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</si>
  <si>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</si>
  <si>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</si>
  <si>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</si>
  <si>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</si>
  <si>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</si>
  <si>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</si>
  <si>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</si>
  <si>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</si>
  <si>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</si>
  <si>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</si>
  <si>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</si>
  <si>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</si>
  <si>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</si>
  <si>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</si>
  <si>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</si>
  <si>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</si>
  <si>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</si>
  <si>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</si>
  <si>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</si>
  <si>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</si>
  <si>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</si>
  <si>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</si>
  <si>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</si>
  <si>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</si>
  <si>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</si>
  <si>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</si>
  <si>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</si>
  <si>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</si>
  <si>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</si>
  <si>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</si>
  <si>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</si>
  <si>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</si>
  <si>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</si>
  <si>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</si>
  <si>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</si>
  <si>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</si>
  <si>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</si>
  <si>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</si>
  <si>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</si>
  <si>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</si>
  <si>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</si>
  <si>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</si>
  <si>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</si>
  <si>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</si>
  <si>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</si>
  <si>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</si>
  <si>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</si>
  <si>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</si>
  <si>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</si>
  <si>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</si>
  <si>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</si>
  <si>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</si>
  <si>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</si>
  <si>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</si>
  <si>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</si>
  <si>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</si>
  <si>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</si>
  <si>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</si>
  <si>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</si>
  <si>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</si>
  <si>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</si>
  <si>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</si>
  <si>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</si>
  <si>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</si>
  <si>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</si>
  <si>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</si>
  <si>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</si>
  <si>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</si>
  <si>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</si>
  <si>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</si>
  <si>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</si>
  <si>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</si>
  <si>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</si>
  <si>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</si>
  <si>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</si>
  <si>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</si>
  <si>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</si>
  <si>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</si>
  <si>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</si>
  <si>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</si>
  <si>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</si>
  <si>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</si>
  <si>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</si>
  <si>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</si>
  <si>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</si>
  <si>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</si>
  <si>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</si>
  <si>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</si>
  <si>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</si>
  <si>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</si>
  <si>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</si>
  <si>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</si>
  <si>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</si>
  <si>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</si>
  <si>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</si>
  <si>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</si>
  <si>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</si>
  <si>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</si>
  <si>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</si>
  <si>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</si>
  <si>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</si>
  <si>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</si>
  <si>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</si>
  <si>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</si>
  <si>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</si>
  <si>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</si>
  <si>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</si>
  <si>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</si>
  <si>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</si>
  <si>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</si>
  <si>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</si>
  <si>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</si>
  <si>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</si>
  <si>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</si>
  <si>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</si>
  <si>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</si>
  <si>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</si>
  <si>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</si>
  <si>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</si>
  <si>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</si>
  <si>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</si>
  <si>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</si>
  <si>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</si>
  <si>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</si>
  <si>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</si>
  <si>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</si>
  <si>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</si>
  <si>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</si>
  <si>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</si>
  <si>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</si>
  <si>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</si>
  <si>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</si>
  <si>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</si>
  <si>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</si>
  <si>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</si>
  <si>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</si>
  <si>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</si>
  <si>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</si>
  <si>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</si>
  <si>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</si>
  <si>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</si>
  <si>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</si>
  <si>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</si>
  <si>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</si>
  <si>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</si>
  <si>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</si>
  <si>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</si>
  <si>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</si>
  <si>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</si>
  <si>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</si>
  <si>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</si>
  <si>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</si>
  <si>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</si>
  <si>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</si>
  <si>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</si>
  <si>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</si>
  <si>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</si>
  <si>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</si>
  <si>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</si>
  <si>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</si>
  <si>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</si>
  <si>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</si>
  <si>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</si>
  <si>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</si>
  <si>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</si>
  <si>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</si>
  <si>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</si>
  <si>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</si>
  <si>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</si>
  <si>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</si>
  <si>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</si>
  <si>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</si>
  <si>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</si>
  <si>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</si>
  <si>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</si>
  <si>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</si>
  <si>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</si>
  <si>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</si>
  <si>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</si>
  <si>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</si>
  <si>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</si>
  <si>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</si>
  <si>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</si>
  <si>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</si>
  <si>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</si>
  <si>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</si>
  <si>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</si>
  <si>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</si>
  <si>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</si>
  <si>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</si>
  <si>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</si>
  <si>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</si>
  <si>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</si>
  <si>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</si>
  <si>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</si>
  <si>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</si>
  <si>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</si>
  <si>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</si>
  <si>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</si>
  <si>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</si>
  <si>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</si>
  <si>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</si>
  <si>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</si>
  <si>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</si>
  <si>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</si>
  <si>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</si>
  <si>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</si>
  <si>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</si>
  <si>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</si>
  <si>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</si>
  <si>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</si>
  <si>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</si>
  <si>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</si>
  <si>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</si>
  <si>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</si>
  <si>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</si>
  <si>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</si>
  <si>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</si>
  <si>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</si>
  <si>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</si>
  <si>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</si>
  <si>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</si>
  <si>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</si>
  <si>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</si>
  <si>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</si>
  <si>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</si>
  <si>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</si>
  <si>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</si>
  <si>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</si>
  <si>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</si>
  <si>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</si>
  <si>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</si>
  <si>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</si>
  <si>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</si>
  <si>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</si>
  <si>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</si>
  <si>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</si>
  <si>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</si>
  <si>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</si>
  <si>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</si>
  <si>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</si>
  <si>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</si>
  <si>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</si>
  <si>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</si>
  <si>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</si>
  <si>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</si>
  <si>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</si>
  <si>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</si>
  <si>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</si>
  <si>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</si>
  <si>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</si>
  <si>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</si>
  <si>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</si>
  <si>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</si>
  <si>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</si>
  <si>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</si>
  <si>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</si>
  <si>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</si>
  <si>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</si>
  <si>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</si>
  <si>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</si>
  <si>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</si>
  <si>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</si>
  <si>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</si>
  <si>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</si>
  <si>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</si>
  <si>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</si>
  <si>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</si>
  <si>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</si>
  <si>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</si>
  <si>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</si>
  <si>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</si>
  <si>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</si>
  <si>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</si>
  <si>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</si>
  <si>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</si>
  <si>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</si>
  <si>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</si>
  <si>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</si>
  <si>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</si>
  <si>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</si>
  <si>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</si>
  <si>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</si>
  <si>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</si>
  <si>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</si>
  <si>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</si>
  <si>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</si>
  <si>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</si>
  <si>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</si>
  <si>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</si>
  <si>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</si>
  <si>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</si>
  <si>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</si>
  <si>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</si>
  <si>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</si>
  <si>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</si>
  <si>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</si>
  <si>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</si>
  <si>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</si>
  <si>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</si>
  <si>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</si>
  <si>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</si>
  <si>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</si>
  <si>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</si>
  <si>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</si>
  <si>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</si>
  <si>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</si>
  <si>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</si>
  <si>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</si>
  <si>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</si>
  <si>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</si>
  <si>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</si>
  <si>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</si>
  <si>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</si>
  <si>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</si>
  <si>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</si>
  <si>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</si>
  <si>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</si>
  <si>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</si>
  <si>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</si>
  <si>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</si>
  <si>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</si>
  <si>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</si>
  <si>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</si>
  <si>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</si>
  <si>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</si>
  <si>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</si>
  <si>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</si>
  <si>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</si>
  <si>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</si>
  <si>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</si>
  <si>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</si>
  <si>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</si>
  <si>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</si>
  <si>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</si>
  <si>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</si>
  <si>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</si>
  <si>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</si>
  <si>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</si>
  <si>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</si>
  <si>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</si>
  <si>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</si>
  <si>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</si>
  <si>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</si>
  <si>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</si>
  <si>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</si>
  <si>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</si>
  <si>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</si>
  <si>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</si>
  <si>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</si>
  <si>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</si>
  <si>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</si>
  <si>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</si>
  <si>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</si>
  <si>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</si>
  <si>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</si>
  <si>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</si>
  <si>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</si>
  <si>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</si>
  <si>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</si>
  <si>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</si>
  <si>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</si>
  <si>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</si>
  <si>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</si>
  <si>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</si>
  <si>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</si>
  <si>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</si>
  <si>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</si>
  <si>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</si>
  <si>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</si>
  <si>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</si>
  <si>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</si>
  <si>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</si>
  <si>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</si>
  <si>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</si>
  <si>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</si>
  <si>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</si>
  <si>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</si>
  <si>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</si>
  <si>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</si>
  <si>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</si>
  <si>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</si>
  <si>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</si>
  <si>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</si>
  <si>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</si>
  <si>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</si>
  <si>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</si>
  <si>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</si>
  <si>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</si>
  <si>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</si>
  <si>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</si>
  <si>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</si>
  <si>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</si>
  <si>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</si>
  <si>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</si>
  <si>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</si>
  <si>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</si>
  <si>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</si>
  <si>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</si>
  <si>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</si>
  <si>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</si>
  <si>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</si>
  <si>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</si>
  <si>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</si>
  <si>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</si>
  <si>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</si>
  <si>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</si>
  <si>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</si>
  <si>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</si>
  <si>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</si>
  <si>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</si>
  <si>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</si>
  <si>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</si>
  <si>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</si>
  <si>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</si>
  <si>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</si>
  <si>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</si>
  <si>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</si>
  <si>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</si>
  <si>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</si>
  <si>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</si>
  <si>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</si>
  <si>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</si>
  <si>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</si>
  <si>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</si>
  <si>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</si>
  <si>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</si>
  <si>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</si>
  <si>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</si>
  <si>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</si>
  <si>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</si>
  <si>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</si>
  <si>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</si>
  <si>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</si>
  <si>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</si>
  <si>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</si>
  <si>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</si>
  <si>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</si>
  <si>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</si>
  <si>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</si>
  <si>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</si>
  <si>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</si>
  <si>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</si>
  <si>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</si>
  <si>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</si>
  <si>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</si>
  <si>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</si>
  <si>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</si>
  <si>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</si>
  <si>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</si>
  <si>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</si>
  <si>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</si>
  <si>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</si>
  <si>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</si>
  <si>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</si>
  <si>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</si>
  <si>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</si>
  <si>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</si>
  <si>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</si>
  <si>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</si>
  <si>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</si>
  <si>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</si>
  <si>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</si>
  <si>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</si>
  <si>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</si>
  <si>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</si>
  <si>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</si>
  <si>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</si>
  <si>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</si>
  <si>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</si>
  <si>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</si>
  <si>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</si>
  <si>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</si>
  <si>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</si>
  <si>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</si>
  <si>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</si>
  <si>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</si>
  <si>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</si>
  <si>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</si>
  <si>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</si>
  <si>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</si>
  <si>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</si>
  <si>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</si>
  <si>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</si>
  <si>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</si>
  <si>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</si>
  <si>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</si>
  <si>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</si>
  <si>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</si>
  <si>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</si>
  <si>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</si>
  <si>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</si>
  <si>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</si>
  <si>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</si>
  <si>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</si>
  <si>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</si>
  <si>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</si>
  <si>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</si>
  <si>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</si>
  <si>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</si>
  <si>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</si>
  <si>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</si>
  <si>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</si>
  <si>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</si>
  <si>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</si>
  <si>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</si>
  <si>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</si>
  <si>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</si>
  <si>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</si>
  <si>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</si>
  <si>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</si>
  <si>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</si>
  <si>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</si>
  <si>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</si>
  <si>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</si>
  <si>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</si>
  <si>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</si>
  <si>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</si>
  <si>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</si>
  <si>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</si>
  <si>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</si>
  <si>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</si>
  <si>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</si>
  <si>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</si>
  <si>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</si>
  <si>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</si>
  <si>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</si>
  <si>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</si>
  <si>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</si>
  <si>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</si>
  <si>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</si>
  <si>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</si>
  <si>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</si>
  <si>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</si>
  <si>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</si>
  <si>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</si>
  <si>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</si>
  <si>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</si>
  <si>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</si>
  <si>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</si>
  <si>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</si>
  <si>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</si>
  <si>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</si>
  <si>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</si>
  <si>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</si>
  <si>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</si>
  <si>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</si>
  <si>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</si>
  <si>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</si>
  <si>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</si>
  <si>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</si>
  <si>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</si>
  <si>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</si>
  <si>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</si>
  <si>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</si>
  <si>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</si>
  <si>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</si>
  <si>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</si>
  <si>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</si>
  <si>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</si>
  <si>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</si>
  <si>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</si>
  <si>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</si>
  <si>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</si>
  <si>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</si>
  <si>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</si>
  <si>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</si>
  <si>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</si>
  <si>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</si>
  <si>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</si>
  <si>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</si>
  <si>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</si>
  <si>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</si>
  <si>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</si>
  <si>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</si>
  <si>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</si>
  <si>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</si>
  <si>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</si>
  <si>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</si>
  <si>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</si>
  <si>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</si>
  <si>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</si>
  <si>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</si>
  <si>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</si>
  <si>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</si>
  <si>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</si>
  <si>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</si>
  <si>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</si>
  <si>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</si>
  <si>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</si>
  <si>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</si>
  <si>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</si>
  <si>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</si>
  <si>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</si>
  <si>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</si>
  <si>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</si>
  <si>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</si>
  <si>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</si>
  <si>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</si>
  <si>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</si>
  <si>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</si>
  <si>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</si>
  <si>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</si>
  <si>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</si>
  <si>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</si>
  <si>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</si>
  <si>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</si>
  <si>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</si>
  <si>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</si>
  <si>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</si>
  <si>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</si>
  <si>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</si>
  <si>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</si>
  <si>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</si>
  <si>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</si>
  <si>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</si>
  <si>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</si>
  <si>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</si>
  <si>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</si>
  <si>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</si>
  <si>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</si>
  <si>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</si>
  <si>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</si>
  <si>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</si>
  <si>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</si>
  <si>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</si>
  <si>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</si>
  <si>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</si>
  <si>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</si>
  <si>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</si>
  <si>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</si>
  <si>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</si>
  <si>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</si>
  <si>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</si>
  <si>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</si>
  <si>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</si>
  <si>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</si>
  <si>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</si>
  <si>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</si>
  <si>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</si>
  <si>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</si>
  <si>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</si>
  <si>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</si>
  <si>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</si>
  <si>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</si>
  <si>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</si>
  <si>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</si>
  <si>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</si>
  <si>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</si>
  <si>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</si>
  <si>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</si>
  <si>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</si>
  <si>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</si>
  <si>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</si>
  <si>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</si>
  <si>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</si>
  <si>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</si>
  <si>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</si>
  <si>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</si>
  <si>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</si>
  <si>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</si>
  <si>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</si>
  <si>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</si>
  <si>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</si>
  <si>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</si>
  <si>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</si>
  <si>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</si>
  <si>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</si>
  <si>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</si>
  <si>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</si>
  <si>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</si>
  <si>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</si>
  <si>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</si>
  <si>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</si>
  <si>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</si>
  <si>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</si>
  <si>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</si>
  <si>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</si>
  <si>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</si>
  <si>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</si>
  <si>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</si>
  <si>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</si>
  <si>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</si>
  <si>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</si>
  <si>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</si>
  <si>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</si>
  <si>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</si>
  <si>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</si>
  <si>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</si>
  <si>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</si>
  <si>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</si>
  <si>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</si>
  <si>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</si>
  <si>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</si>
  <si>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</si>
  <si>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</si>
  <si>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</si>
  <si>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</si>
  <si>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</si>
  <si>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</si>
  <si>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</si>
  <si>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</si>
  <si>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</si>
  <si>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</si>
  <si>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</si>
  <si>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</si>
  <si>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</si>
  <si>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</si>
  <si>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</si>
  <si>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</si>
  <si>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</si>
  <si>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</si>
  <si>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</si>
  <si>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</si>
  <si>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</si>
  <si>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</si>
  <si>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</si>
  <si>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</si>
  <si>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</si>
  <si>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</si>
  <si>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</si>
  <si>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</si>
  <si>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</si>
  <si>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</si>
  <si>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</si>
  <si>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</si>
  <si>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</si>
  <si>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</si>
  <si>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</si>
  <si>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</si>
  <si>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</si>
  <si>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</si>
  <si>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</si>
  <si>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</si>
  <si>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</si>
  <si>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</si>
  <si>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</si>
  <si>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</si>
  <si>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</si>
  <si>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</si>
  <si>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</si>
  <si>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</si>
  <si>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</si>
  <si>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</si>
  <si>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</si>
  <si>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</si>
  <si>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</si>
  <si>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</si>
  <si>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</si>
  <si>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</si>
  <si>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</si>
  <si>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</si>
  <si>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</si>
  <si>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</si>
  <si>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</si>
  <si>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</si>
  <si>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</si>
  <si>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</si>
  <si>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</si>
  <si>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</si>
  <si>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</si>
  <si>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</si>
  <si>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</si>
  <si>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</si>
  <si>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</si>
  <si>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</si>
  <si>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</si>
  <si>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</si>
  <si>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</si>
  <si>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</si>
  <si>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</si>
  <si>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</si>
  <si>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</si>
  <si>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</si>
  <si>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</si>
  <si>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</si>
  <si>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</si>
  <si>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</si>
  <si>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</si>
  <si>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</si>
  <si>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</si>
  <si>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</si>
  <si>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</si>
  <si>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</si>
  <si>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</si>
  <si>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</si>
  <si>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</si>
  <si>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</si>
  <si>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</si>
  <si>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</si>
  <si>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</si>
  <si>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</si>
  <si>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</si>
  <si>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</si>
  <si>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</si>
  <si>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</si>
  <si>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</si>
  <si>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</si>
  <si>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</si>
  <si>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</si>
  <si>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</si>
  <si>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</si>
  <si>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</si>
  <si>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</si>
  <si>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</si>
  <si>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</si>
  <si>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</si>
  <si>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</si>
  <si>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</si>
  <si>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</si>
  <si>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</si>
  <si>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</si>
  <si>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</si>
  <si>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</si>
  <si>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</si>
  <si>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</si>
  <si>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</si>
  <si>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</si>
  <si>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</si>
  <si>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</si>
  <si>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</si>
  <si>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</si>
  <si>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</si>
  <si>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</si>
  <si>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</si>
  <si>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</si>
  <si>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</si>
  <si>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</si>
  <si>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</si>
  <si>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</si>
  <si>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</si>
  <si>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</si>
  <si>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</si>
  <si>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</si>
  <si>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</si>
  <si>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</si>
  <si>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</si>
  <si>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</si>
  <si>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</si>
  <si>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</si>
  <si>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</si>
  <si>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</si>
  <si>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</si>
  <si>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</si>
  <si>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</si>
  <si>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</si>
  <si>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</si>
  <si>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</si>
  <si>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</si>
  <si>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</si>
  <si>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</si>
  <si>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</si>
  <si>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</si>
  <si>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</si>
  <si>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</si>
  <si>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</si>
  <si>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</si>
  <si>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</si>
  <si>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</si>
  <si>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</si>
  <si>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</si>
  <si>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</si>
  <si>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</si>
  <si>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</si>
  <si>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</si>
  <si>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</si>
  <si>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</si>
  <si>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</si>
  <si>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</si>
  <si>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</si>
  <si>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</si>
  <si>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</si>
  <si>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</si>
  <si>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</si>
  <si>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</si>
  <si>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</si>
  <si>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</si>
  <si>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</si>
  <si>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</si>
  <si>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</si>
  <si>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</si>
  <si>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</si>
  <si>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</si>
  <si>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</si>
  <si>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</si>
  <si>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</si>
  <si>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</si>
  <si>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</si>
  <si>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</si>
  <si>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</si>
  <si>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</si>
  <si>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</si>
  <si>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</si>
  <si>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</si>
  <si>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</si>
  <si>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</si>
  <si>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</si>
  <si>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</si>
  <si>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</si>
  <si>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</si>
  <si>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</si>
  <si>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</si>
  <si>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</si>
  <si>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</si>
  <si>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</si>
  <si>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</si>
  <si>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</si>
  <si>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</si>
  <si>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</si>
  <si>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</si>
  <si>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</si>
  <si>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</si>
  <si>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</si>
  <si>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</si>
  <si>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</si>
  <si>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</si>
  <si>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</si>
  <si>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</si>
  <si>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</si>
  <si>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</si>
  <si>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</si>
  <si>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</si>
  <si>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</si>
  <si>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</si>
  <si>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</si>
  <si>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</si>
  <si>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</si>
  <si>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</si>
  <si>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</si>
  <si>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</si>
  <si>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</si>
  <si>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</si>
  <si>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</si>
  <si>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</si>
  <si>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</si>
  <si>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</si>
  <si>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</si>
  <si>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</si>
  <si>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</si>
  <si>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</si>
  <si>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</si>
  <si>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</si>
  <si>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</si>
  <si>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</si>
  <si>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</si>
  <si>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</si>
  <si>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</si>
  <si>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</si>
  <si>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</si>
  <si>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</si>
  <si>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</si>
  <si>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</si>
  <si>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</si>
  <si>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</si>
  <si>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</si>
  <si>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</si>
  <si>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</si>
  <si>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</si>
  <si>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</si>
  <si>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</si>
  <si>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</si>
  <si>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</si>
  <si>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</si>
  <si>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</si>
  <si>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</si>
  <si>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</si>
  <si>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</si>
  <si>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</si>
  <si>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</si>
  <si>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</si>
  <si>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</si>
  <si>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</si>
  <si>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</si>
  <si>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</si>
  <si>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</si>
  <si>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</si>
  <si>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</si>
  <si>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</si>
  <si>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</si>
  <si>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</si>
  <si>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</si>
  <si>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</si>
  <si>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</si>
  <si>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</si>
  <si>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</si>
  <si>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</si>
  <si>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</si>
  <si>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</si>
  <si>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</si>
  <si>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</si>
  <si>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</si>
  <si>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</si>
  <si>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</si>
  <si>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</si>
  <si>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</si>
  <si>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</si>
  <si>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</si>
  <si>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</si>
  <si>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</si>
  <si>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</si>
  <si>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</si>
  <si>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</si>
  <si>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</si>
  <si>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</si>
  <si>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</si>
  <si>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</si>
  <si>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</si>
  <si>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</si>
  <si>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</si>
  <si>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</si>
  <si>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</si>
  <si>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</si>
  <si>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</si>
  <si>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</si>
  <si>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</si>
  <si>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</si>
  <si>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</si>
  <si>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</si>
  <si>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</si>
  <si>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</si>
  <si>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</si>
  <si>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</si>
  <si>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</si>
  <si>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</si>
  <si>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</si>
  <si>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</si>
  <si>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</si>
  <si>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</si>
  <si>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</si>
  <si>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</si>
  <si>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</si>
  <si>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</si>
  <si>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</si>
  <si>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</si>
  <si>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</si>
  <si>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</si>
  <si>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</si>
  <si>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</si>
  <si>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</si>
  <si>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</si>
  <si>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</si>
  <si>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</si>
  <si>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</si>
  <si>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</si>
  <si>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</si>
  <si>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</si>
  <si>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</si>
  <si>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</si>
  <si>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</si>
  <si>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</si>
  <si>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</si>
  <si>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</si>
  <si>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</si>
  <si>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</si>
  <si>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</si>
  <si>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</si>
  <si>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</si>
  <si>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</si>
  <si>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</si>
  <si>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</si>
  <si>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</si>
  <si>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</si>
  <si>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</si>
  <si>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</si>
  <si>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</si>
  <si>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</si>
  <si>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</si>
  <si>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</si>
  <si>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</si>
  <si>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</si>
  <si>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</si>
  <si>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</si>
  <si>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</si>
  <si>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</si>
  <si>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</si>
  <si>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</si>
  <si>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</si>
  <si>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</si>
  <si>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</si>
  <si>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</si>
  <si>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</si>
  <si>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</si>
  <si>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</si>
  <si>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</si>
  <si>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</si>
  <si>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</si>
  <si>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</si>
  <si>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</si>
  <si>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</si>
  <si>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</si>
  <si>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</si>
  <si>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</si>
  <si>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</si>
  <si>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</si>
  <si>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</si>
  <si>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</si>
  <si>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</si>
  <si>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</si>
  <si>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</si>
  <si>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</si>
  <si>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</si>
  <si>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</si>
  <si>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</si>
  <si>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</si>
  <si>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</si>
  <si>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</si>
  <si>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</si>
  <si>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</si>
  <si>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</si>
  <si>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</si>
  <si>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</si>
  <si>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</si>
  <si>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</si>
  <si>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</si>
  <si>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</si>
  <si>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</si>
  <si>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</si>
  <si>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</si>
  <si>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</si>
  <si>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</si>
  <si>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</si>
  <si>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</si>
  <si>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</si>
  <si>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</si>
  <si>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</si>
  <si>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</si>
  <si>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</si>
  <si>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</si>
  <si>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</si>
  <si>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</si>
  <si>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</si>
  <si>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</si>
  <si>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</si>
  <si>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</si>
  <si>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</si>
  <si>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</si>
  <si>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</si>
  <si>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</si>
  <si>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</si>
  <si>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</si>
  <si>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</si>
  <si>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</si>
  <si>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</si>
  <si>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</si>
  <si>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</si>
  <si>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</si>
  <si>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</si>
  <si>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</si>
  <si>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</si>
  <si>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</si>
  <si>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</si>
  <si>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</si>
  <si>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</si>
  <si>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</si>
  <si>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</si>
  <si>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</si>
  <si>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</si>
  <si>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</si>
  <si>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</si>
  <si>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</si>
  <si>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</si>
  <si>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</si>
  <si>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</si>
  <si>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</si>
  <si>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</si>
  <si>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</si>
  <si>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</si>
  <si>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</si>
  <si>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</si>
  <si>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</si>
  <si>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</si>
  <si>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</si>
  <si>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</si>
  <si>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</si>
  <si>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</si>
  <si>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</si>
  <si>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</si>
  <si>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</si>
  <si>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</si>
  <si>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</si>
  <si>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</si>
  <si>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</si>
  <si>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</si>
  <si>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</si>
  <si>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</si>
  <si>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</si>
  <si>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</si>
  <si>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</si>
  <si>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</si>
  <si>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</si>
  <si>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</si>
  <si>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</si>
  <si>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</si>
  <si>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</si>
  <si>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</si>
  <si>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</si>
  <si>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</si>
  <si>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</si>
  <si>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</si>
  <si>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</si>
  <si>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</si>
  <si>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</si>
  <si>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</si>
  <si>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</si>
  <si>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</si>
  <si>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</si>
  <si>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</si>
  <si>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</si>
  <si>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</si>
  <si>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</si>
  <si>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</si>
  <si>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</si>
  <si>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</si>
  <si>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</si>
  <si>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</si>
  <si>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</si>
  <si>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</si>
  <si>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</si>
  <si>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</si>
  <si>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</si>
  <si>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</si>
  <si>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</si>
  <si>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</si>
  <si>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</si>
  <si>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</si>
  <si>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</si>
  <si>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</si>
  <si>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</si>
  <si>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</si>
  <si>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</si>
  <si>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</si>
  <si>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</si>
  <si>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</si>
  <si>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</si>
  <si>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</si>
  <si>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</si>
  <si>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</si>
  <si>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</si>
  <si>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</si>
  <si>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</si>
  <si>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</si>
  <si>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</si>
  <si>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</si>
  <si>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</si>
  <si>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</si>
  <si>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</si>
  <si>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</si>
  <si>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</si>
  <si>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</si>
  <si>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</si>
  <si>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</si>
  <si>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</si>
  <si>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</si>
  <si>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</si>
  <si>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</si>
  <si>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</si>
  <si>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</si>
  <si>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</si>
  <si>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</si>
  <si>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</si>
  <si>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</si>
  <si>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</si>
  <si>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</si>
  <si>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</si>
  <si>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</si>
  <si>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</si>
  <si>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</si>
  <si>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</si>
  <si>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</si>
  <si>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</si>
  <si>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</si>
  <si>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</si>
  <si>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</si>
  <si>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</si>
  <si>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</si>
  <si>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</si>
  <si>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</si>
  <si>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</si>
  <si>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</si>
  <si>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</si>
  <si>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</si>
  <si>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</si>
  <si>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</si>
  <si>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</si>
  <si>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</si>
  <si>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</si>
  <si>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</si>
  <si>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</si>
  <si>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</si>
  <si>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</si>
  <si>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</si>
  <si>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</si>
  <si>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</si>
  <si>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</si>
  <si>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</si>
  <si>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</si>
  <si>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</si>
  <si>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</si>
  <si>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</si>
  <si>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</si>
  <si>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</si>
  <si>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</si>
  <si>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</si>
  <si>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</si>
  <si>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</si>
  <si>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</si>
  <si>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</si>
  <si>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</si>
  <si>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</si>
  <si>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</si>
  <si>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</si>
  <si>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</si>
  <si>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</si>
  <si>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</si>
  <si>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</si>
  <si>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</si>
  <si>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</si>
  <si>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</si>
  <si>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</si>
  <si>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</si>
  <si>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</si>
  <si>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</si>
  <si>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</si>
  <si>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</si>
  <si>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</si>
  <si>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</si>
  <si>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</si>
  <si>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</si>
  <si>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</si>
  <si>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</si>
  <si>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</si>
  <si>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</si>
  <si>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</si>
  <si>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</si>
  <si>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</si>
  <si>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</si>
  <si>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</si>
  <si>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</si>
  <si>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</si>
  <si>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</si>
  <si>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</si>
  <si>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</si>
  <si>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</si>
  <si>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</si>
  <si>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</si>
  <si>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</si>
  <si>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</si>
  <si>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</si>
  <si>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</si>
  <si>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</si>
  <si>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</si>
  <si>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</si>
  <si>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</si>
  <si>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</si>
  <si>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</si>
  <si>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</si>
  <si>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</si>
  <si>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</si>
  <si>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</si>
  <si>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</si>
  <si>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</si>
  <si>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</si>
  <si>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</si>
  <si>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</si>
  <si>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</si>
  <si>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</si>
  <si>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</si>
  <si>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</si>
  <si>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</si>
  <si>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</si>
  <si>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</si>
  <si>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</si>
  <si>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</si>
  <si>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</si>
  <si>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</si>
  <si>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</si>
  <si>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</si>
  <si>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</si>
  <si>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</si>
  <si>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</si>
  <si>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</si>
  <si>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</si>
  <si>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</si>
  <si>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</si>
  <si>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</si>
  <si>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</si>
  <si>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</si>
  <si>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</si>
  <si>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</si>
  <si>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</si>
  <si>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</si>
  <si>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</si>
  <si>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</si>
  <si>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</si>
  <si>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</si>
  <si>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</si>
  <si>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</si>
  <si>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</si>
  <si>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</si>
  <si>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</si>
  <si>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</si>
  <si>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</si>
  <si>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</si>
  <si>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</si>
  <si>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</si>
  <si>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</si>
  <si>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</si>
  <si>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</si>
  <si>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</si>
  <si>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</si>
  <si>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</si>
  <si>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</si>
  <si>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</si>
  <si>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</si>
  <si>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</si>
  <si>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</si>
  <si>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</si>
  <si>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</si>
  <si>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</si>
  <si>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</si>
  <si>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</si>
  <si>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</si>
  <si>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</si>
  <si>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</si>
  <si>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</si>
  <si>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</si>
  <si>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</si>
  <si>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</si>
  <si>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</si>
  <si>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</si>
  <si>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</si>
  <si>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</si>
  <si>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</si>
  <si>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</si>
  <si>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</si>
  <si>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</si>
  <si>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</si>
  <si>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</si>
  <si>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</si>
  <si>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</si>
  <si>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</si>
  <si>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</si>
  <si>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</si>
  <si>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</si>
  <si>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</si>
  <si>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</si>
  <si>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</si>
  <si>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</si>
  <si>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</si>
  <si>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</si>
  <si>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</si>
  <si>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</si>
  <si>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</si>
  <si>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</si>
  <si>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</si>
  <si>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</si>
  <si>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</si>
  <si>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</si>
  <si>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</si>
  <si>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</si>
  <si>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</si>
  <si>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</si>
  <si>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</si>
  <si>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</si>
  <si>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</si>
  <si>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</si>
  <si>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</si>
  <si>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</si>
  <si>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</si>
  <si>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</si>
  <si>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</si>
  <si>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</si>
  <si>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</si>
  <si>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</si>
  <si>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</si>
  <si>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</si>
  <si>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</si>
  <si>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</si>
  <si>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</si>
  <si>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</si>
  <si>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</si>
  <si>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</si>
  <si>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</si>
  <si>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</si>
  <si>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</si>
  <si>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</si>
  <si>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</si>
  <si>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</si>
  <si>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</si>
  <si>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</si>
  <si>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</si>
  <si>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</si>
  <si>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</si>
  <si>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</si>
  <si>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</si>
  <si>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</si>
  <si>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</si>
  <si>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</si>
  <si>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</si>
  <si>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</si>
  <si>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</si>
  <si>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</si>
  <si>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</si>
  <si>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</si>
  <si>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</si>
  <si>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</si>
  <si>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</si>
  <si>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</si>
  <si>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</si>
  <si>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</si>
  <si>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</si>
  <si>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</si>
  <si>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</si>
  <si>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</si>
  <si>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</si>
  <si>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</si>
  <si>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</si>
  <si>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</si>
  <si>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</si>
  <si>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</si>
  <si>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</si>
  <si>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</si>
  <si>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</si>
  <si>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</si>
  <si>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</si>
  <si>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</si>
  <si>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</si>
  <si>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</si>
  <si>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</si>
  <si>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</si>
  <si>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</si>
  <si>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</si>
  <si>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</si>
  <si>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</si>
  <si>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</si>
  <si>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</si>
  <si>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</si>
  <si>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</si>
  <si>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</si>
  <si>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</si>
  <si>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</si>
  <si>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</si>
  <si>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</si>
  <si>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</si>
  <si>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</si>
  <si>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</si>
  <si>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</si>
  <si>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</si>
  <si>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</si>
  <si>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</si>
  <si>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</si>
  <si>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</si>
  <si>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</si>
  <si>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</si>
  <si>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</si>
  <si>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</si>
  <si>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</si>
  <si>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</si>
  <si>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</si>
  <si>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</si>
  <si>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</si>
  <si>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</si>
  <si>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</si>
  <si>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</si>
  <si>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</si>
  <si>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</si>
  <si>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</si>
  <si>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</si>
  <si>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</si>
  <si>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</si>
  <si>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</si>
  <si>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</si>
  <si>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</si>
  <si>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</si>
  <si>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</si>
  <si>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</si>
  <si>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</si>
  <si>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</si>
  <si>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</si>
  <si>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</si>
  <si>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</si>
  <si>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</si>
  <si>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</si>
  <si>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</si>
  <si>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</si>
  <si>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</si>
  <si>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</si>
  <si>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</si>
  <si>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</si>
  <si>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</si>
  <si>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</si>
  <si>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</si>
  <si>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</si>
  <si>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</si>
  <si>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</si>
  <si>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</si>
  <si>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</si>
  <si>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</si>
  <si>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</si>
  <si>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</si>
  <si>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</si>
  <si>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</si>
  <si>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</si>
  <si>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</si>
  <si>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</si>
  <si>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</si>
  <si>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</si>
  <si>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</si>
  <si>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</si>
  <si>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</si>
  <si>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</si>
  <si>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</si>
  <si>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</si>
  <si>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</si>
  <si>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</si>
  <si>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</si>
  <si>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</si>
  <si>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</si>
  <si>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</si>
  <si>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</si>
  <si>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</si>
  <si>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</si>
  <si>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</si>
  <si>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</si>
  <si>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</si>
  <si>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</si>
  <si>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</si>
  <si>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</si>
  <si>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</si>
  <si>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</si>
  <si>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</si>
  <si>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</si>
  <si>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</si>
  <si>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</si>
  <si>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</si>
  <si>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</si>
  <si>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</si>
  <si>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</si>
  <si>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</si>
  <si>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</si>
  <si>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</si>
  <si>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</si>
  <si>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</si>
  <si>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</si>
  <si>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</si>
  <si>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</si>
  <si>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</si>
  <si>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</si>
  <si>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</si>
  <si>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</si>
  <si>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</si>
  <si>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</si>
  <si>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</si>
  <si>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</si>
  <si>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</si>
  <si>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</si>
  <si>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</si>
  <si>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</si>
  <si>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</si>
  <si>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</si>
  <si>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</si>
  <si>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</si>
  <si>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</si>
  <si>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</si>
  <si>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</si>
  <si>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</si>
  <si>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</si>
  <si>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</si>
  <si>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</si>
  <si>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</si>
  <si>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</si>
  <si>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</si>
  <si>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</si>
  <si>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</si>
  <si>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</si>
  <si>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</si>
  <si>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</si>
  <si>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</si>
  <si>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</si>
  <si>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</si>
  <si>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</si>
  <si>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</si>
  <si>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</si>
  <si>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</si>
  <si>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</si>
  <si>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</si>
  <si>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</si>
  <si>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</si>
  <si>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</si>
  <si>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</si>
  <si>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</si>
  <si>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</si>
  <si>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</si>
  <si>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</si>
  <si>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</si>
  <si>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</si>
  <si>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</si>
  <si>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</si>
  <si>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</si>
  <si>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</si>
  <si>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</si>
  <si>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</si>
  <si>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</si>
  <si>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</si>
  <si>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</si>
  <si>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</si>
  <si>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</si>
  <si>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</si>
  <si>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</si>
  <si>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</si>
  <si>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</si>
  <si>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</si>
  <si>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</si>
  <si>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</si>
  <si>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</si>
  <si>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</si>
  <si>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</si>
  <si>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</si>
  <si>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</si>
  <si>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</si>
  <si>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</si>
  <si>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</si>
  <si>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</si>
  <si>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</si>
  <si>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</si>
  <si>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</si>
  <si>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</si>
  <si>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</si>
  <si>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</si>
  <si>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</si>
  <si>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</si>
  <si>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</si>
  <si>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</si>
  <si>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</si>
  <si>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</si>
  <si>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</si>
  <si>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</si>
  <si>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</si>
  <si>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</si>
  <si>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</si>
  <si>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</si>
  <si>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</si>
  <si>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</si>
  <si>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</si>
  <si>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</si>
  <si>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</si>
  <si>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</si>
  <si>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</si>
  <si>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</si>
  <si>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</si>
  <si>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</si>
  <si>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</si>
  <si>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</si>
  <si>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</si>
  <si>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</si>
  <si>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</si>
  <si>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</si>
  <si>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</si>
  <si>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</si>
  <si>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</si>
  <si>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</si>
  <si>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</si>
  <si>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</si>
  <si>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</si>
  <si>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</si>
  <si>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</si>
  <si>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</si>
  <si>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</si>
  <si>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</si>
  <si>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</si>
  <si>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</si>
  <si>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</si>
  <si>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</si>
  <si>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</si>
  <si>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</si>
  <si>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</si>
  <si>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</si>
  <si>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</si>
  <si>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</si>
  <si>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</si>
  <si>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</si>
  <si>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</si>
  <si>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</si>
  <si>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</si>
  <si>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</si>
  <si>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</si>
  <si>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</si>
  <si>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</si>
  <si>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</si>
  <si>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</si>
  <si>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</si>
  <si>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</si>
  <si>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</si>
  <si>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</si>
  <si>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</si>
  <si>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</si>
  <si>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</si>
  <si>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</si>
  <si>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</si>
  <si>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</si>
  <si>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</si>
  <si>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</si>
  <si>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</si>
  <si>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</si>
  <si>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</si>
  <si>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</si>
  <si>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</si>
  <si>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</si>
  <si>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</si>
  <si>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</si>
  <si>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</si>
  <si>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</si>
  <si>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</si>
  <si>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</si>
  <si>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</si>
  <si>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</si>
  <si>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</si>
  <si>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</si>
  <si>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</si>
  <si>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</si>
  <si>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</si>
  <si>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</si>
  <si>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</si>
  <si>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</si>
  <si>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</si>
  <si>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</si>
  <si>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</si>
  <si>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</si>
  <si>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</si>
  <si>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</si>
  <si>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</si>
  <si>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</si>
  <si>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</si>
  <si>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</si>
  <si>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</si>
  <si>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</si>
  <si>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</si>
  <si>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</si>
  <si>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</si>
  <si>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</si>
  <si>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</si>
  <si>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</si>
  <si>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</si>
  <si>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</si>
  <si>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</si>
  <si>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</si>
  <si>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</si>
  <si>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</si>
  <si>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</si>
  <si>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</si>
  <si>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</si>
  <si>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</si>
  <si>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</si>
  <si>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</si>
  <si>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</si>
  <si>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</si>
  <si>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</si>
  <si>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</si>
  <si>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</si>
  <si>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</si>
  <si>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</si>
  <si>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</si>
  <si>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</si>
  <si>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</si>
  <si>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</si>
  <si>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</si>
  <si>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</si>
  <si>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</si>
  <si>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</si>
  <si>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</si>
  <si>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</si>
  <si>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</si>
  <si>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</si>
  <si>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</si>
  <si>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</si>
  <si>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</si>
  <si>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</si>
  <si>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</si>
  <si>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</si>
  <si>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</si>
  <si>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</si>
  <si>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</si>
  <si>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</si>
  <si>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</si>
  <si>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</si>
  <si>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</si>
  <si>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</si>
  <si>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</si>
  <si>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</si>
  <si>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</si>
  <si>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</si>
  <si>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</si>
  <si>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</si>
  <si>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</si>
  <si>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</si>
  <si>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</si>
  <si>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</si>
  <si>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</si>
  <si>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</si>
  <si>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</si>
  <si>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</si>
  <si>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</si>
  <si>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</si>
  <si>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</si>
  <si>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</si>
  <si>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</si>
  <si>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</si>
  <si>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</si>
  <si>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</si>
  <si>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</si>
  <si>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</si>
  <si>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</si>
  <si>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</si>
  <si>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</si>
  <si>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</si>
  <si>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</si>
  <si>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</si>
  <si>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</si>
  <si>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</si>
  <si>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</si>
  <si>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</si>
  <si>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</si>
  <si>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</si>
  <si>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</si>
  <si>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</si>
  <si>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</si>
  <si>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</si>
  <si>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</si>
  <si>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</si>
  <si>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</si>
  <si>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</si>
  <si>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</si>
  <si>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</si>
  <si>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</si>
  <si>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</si>
  <si>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</si>
  <si>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</si>
  <si>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</si>
  <si>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</si>
  <si>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</si>
  <si>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</si>
  <si>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</si>
  <si>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</si>
  <si>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</si>
  <si>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</si>
  <si>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</si>
  <si>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</si>
  <si>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</si>
  <si>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</si>
  <si>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</si>
  <si>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</si>
  <si>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</si>
  <si>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</si>
  <si>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</si>
  <si>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</si>
  <si>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</si>
  <si>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</si>
  <si>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</si>
  <si>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</si>
  <si>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</si>
  <si>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</si>
  <si>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</si>
  <si>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</si>
  <si>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</si>
  <si>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</si>
  <si>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</si>
  <si>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</si>
  <si>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</si>
  <si>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</si>
  <si>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</si>
  <si>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</si>
  <si>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</si>
  <si>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</si>
  <si>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</si>
  <si>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</si>
  <si>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</si>
  <si>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</si>
  <si>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</si>
  <si>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</si>
  <si>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</si>
  <si>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</si>
  <si>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</si>
  <si>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</si>
  <si>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</si>
  <si>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</si>
  <si>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</si>
  <si>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</si>
  <si>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</si>
  <si>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</si>
  <si>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</si>
  <si>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</si>
  <si>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</si>
  <si>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</si>
  <si>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</si>
  <si>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</si>
  <si>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</si>
  <si>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</si>
  <si>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</si>
  <si>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</si>
  <si>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</si>
  <si>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</si>
  <si>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</si>
  <si>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</si>
  <si>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</si>
  <si>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</si>
  <si>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</si>
  <si>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</si>
  <si>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</si>
  <si>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</si>
  <si>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</si>
  <si>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</si>
  <si>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</si>
  <si>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</si>
  <si>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</si>
  <si>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</si>
  <si>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</si>
  <si>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</si>
  <si>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</si>
  <si>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</si>
  <si>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</si>
  <si>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</si>
  <si>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</si>
  <si>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</si>
  <si>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</si>
  <si>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</si>
  <si>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</si>
  <si>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</si>
  <si>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</si>
  <si>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</si>
  <si>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</si>
  <si>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</si>
  <si>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</si>
  <si>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</si>
  <si>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</si>
  <si>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</si>
  <si>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</si>
  <si>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</si>
  <si>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</si>
  <si>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</si>
  <si>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</si>
  <si>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</si>
  <si>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</si>
  <si>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</si>
  <si>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</si>
  <si>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</si>
  <si>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</si>
  <si>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</si>
  <si>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</si>
  <si>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</si>
  <si>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</si>
  <si>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</si>
  <si>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</si>
  <si>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</si>
  <si>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</si>
  <si>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</si>
  <si>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</si>
  <si>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</si>
  <si>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</si>
  <si>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</si>
  <si>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</si>
  <si>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</si>
  <si>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</si>
  <si>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</si>
  <si>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</si>
  <si>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</si>
  <si>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</si>
  <si>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</si>
  <si>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</si>
  <si>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</si>
  <si>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</si>
  <si>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</si>
  <si>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</si>
  <si>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</si>
  <si>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</si>
  <si>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</si>
  <si>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</si>
  <si>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</si>
  <si>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</si>
  <si>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</si>
  <si>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</si>
  <si>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</si>
  <si>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</si>
  <si>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</si>
  <si>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</si>
  <si>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</si>
  <si>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</si>
  <si>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</si>
  <si>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</si>
  <si>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</si>
  <si>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</si>
  <si>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</si>
  <si>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</si>
  <si>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</si>
  <si>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</si>
  <si>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</si>
  <si>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</si>
  <si>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</si>
  <si>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</si>
  <si>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</si>
  <si>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</si>
  <si>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</si>
  <si>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</si>
  <si>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</si>
  <si>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</si>
  <si>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</si>
  <si>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</si>
  <si>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</si>
  <si>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</si>
  <si>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</si>
  <si>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</si>
  <si>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</si>
  <si>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</si>
  <si>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</si>
  <si>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</si>
  <si>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</si>
  <si>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</si>
  <si>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</si>
  <si>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</si>
  <si>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</si>
  <si>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</si>
  <si>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</si>
  <si>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</si>
  <si>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</si>
  <si>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</si>
  <si>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</si>
  <si>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</si>
  <si>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</si>
  <si>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</si>
  <si>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</si>
  <si>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</si>
  <si>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</si>
  <si>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</si>
  <si>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</si>
  <si>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</si>
  <si>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</si>
  <si>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</si>
  <si>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</si>
  <si>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</si>
  <si>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</si>
  <si>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</si>
  <si>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</si>
  <si>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</si>
  <si>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</si>
  <si>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</si>
  <si>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</si>
  <si>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</si>
  <si>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</si>
  <si>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</si>
  <si>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</si>
  <si>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</si>
  <si>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</si>
  <si>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</si>
  <si>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</si>
  <si>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</si>
  <si>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</si>
  <si>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</si>
  <si>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</si>
  <si>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</si>
  <si>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</si>
  <si>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</si>
  <si>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</si>
  <si>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</si>
  <si>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</si>
  <si>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</si>
  <si>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</si>
  <si>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</si>
  <si>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</si>
  <si>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</si>
  <si>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</si>
  <si>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</si>
  <si>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</si>
  <si>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</si>
  <si>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</si>
  <si>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</si>
  <si>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</si>
  <si>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</si>
  <si>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</si>
  <si>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</si>
  <si>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</si>
  <si>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</si>
  <si>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</si>
  <si>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</si>
  <si>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</si>
  <si>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</si>
  <si>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</si>
  <si>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</si>
  <si>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</si>
  <si>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</si>
  <si>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</si>
  <si>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</si>
  <si>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</si>
  <si>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</si>
  <si>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</si>
  <si>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</si>
  <si>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</si>
  <si>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</si>
  <si>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</si>
  <si>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</si>
  <si>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</si>
  <si>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</si>
  <si>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</si>
  <si>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</si>
  <si>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</si>
  <si>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</si>
  <si>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</si>
  <si>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</si>
  <si>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</si>
  <si>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</si>
  <si>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</si>
  <si>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</si>
  <si>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</si>
  <si>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</si>
  <si>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</si>
  <si>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</si>
  <si>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</si>
  <si>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</si>
  <si>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</si>
  <si>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</si>
  <si>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</si>
  <si>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</si>
  <si>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</si>
  <si>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</si>
  <si>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</si>
  <si>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</si>
  <si>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</si>
  <si>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</si>
  <si>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</si>
  <si>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</si>
  <si>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</si>
  <si>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</si>
  <si>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</si>
  <si>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</si>
  <si>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</si>
  <si>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</si>
  <si>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</si>
  <si>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</si>
  <si>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</si>
  <si>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</si>
  <si>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</si>
  <si>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</si>
  <si>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</si>
  <si>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</si>
  <si>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</si>
  <si>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</si>
  <si>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</si>
  <si>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</si>
  <si>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</si>
  <si>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</si>
  <si>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</si>
  <si>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</si>
  <si>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</si>
  <si>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</si>
  <si>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</si>
  <si>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</si>
  <si>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</si>
  <si>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</si>
  <si>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</si>
  <si>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</si>
  <si>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</si>
  <si>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</si>
  <si>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</si>
  <si>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</si>
  <si>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</si>
  <si>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</si>
  <si>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</si>
  <si>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</si>
  <si>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</si>
  <si>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</si>
  <si>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</si>
  <si>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</si>
  <si>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</si>
  <si>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</si>
  <si>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</si>
  <si>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</si>
  <si>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</si>
  <si>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</si>
  <si>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</si>
  <si>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</si>
  <si>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</si>
  <si>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</si>
  <si>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</si>
  <si>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</si>
  <si>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</si>
  <si>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</si>
  <si>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</si>
  <si>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</si>
  <si>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</si>
  <si>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</si>
  <si>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</si>
  <si>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</si>
  <si>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</si>
  <si>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</si>
  <si>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</si>
  <si>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</si>
  <si>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</si>
  <si>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</si>
  <si>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</si>
  <si>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</si>
  <si>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</si>
  <si>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</si>
  <si>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</si>
  <si>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</si>
  <si>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</si>
  <si>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</si>
  <si>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</si>
  <si>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</si>
  <si>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</si>
  <si>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</si>
  <si>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</si>
  <si>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</si>
  <si>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</si>
  <si>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</si>
  <si>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</si>
  <si>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</si>
  <si>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</si>
  <si>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</si>
  <si>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</si>
  <si>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</si>
  <si>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</si>
  <si>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</si>
  <si>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</si>
  <si>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</si>
  <si>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</si>
  <si>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</si>
  <si>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</si>
  <si>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</si>
  <si>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</si>
  <si>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</si>
  <si>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</si>
  <si>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</si>
  <si>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</si>
  <si>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</si>
  <si>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</si>
  <si>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</si>
  <si>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</si>
  <si>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</si>
  <si>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</si>
  <si>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</si>
  <si>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</si>
  <si>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</si>
  <si>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</si>
  <si>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</si>
  <si>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</si>
  <si>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</si>
  <si>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</si>
  <si>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</si>
  <si>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</si>
  <si>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</si>
  <si>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</si>
  <si>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</si>
  <si>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</si>
  <si>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</si>
  <si>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</si>
  <si>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</si>
  <si>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</si>
  <si>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</si>
  <si>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</si>
  <si>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</si>
  <si>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</si>
  <si>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</si>
  <si>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</si>
  <si>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</si>
  <si>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</si>
  <si>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</si>
  <si>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</si>
  <si>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</si>
  <si>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</si>
  <si>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</si>
  <si>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</si>
  <si>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</si>
  <si>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</si>
  <si>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</si>
  <si>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</si>
  <si>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</si>
  <si>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</si>
  <si>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</si>
  <si>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</si>
  <si>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</si>
  <si>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</si>
  <si>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</si>
  <si>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</si>
  <si>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</si>
  <si>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</si>
  <si>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</si>
  <si>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</si>
  <si>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</si>
  <si>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</si>
  <si>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</si>
  <si>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</si>
  <si>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</si>
  <si>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</si>
  <si>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</si>
  <si>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</si>
  <si>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</si>
  <si>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</si>
  <si>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</si>
  <si>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</si>
  <si>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</si>
  <si>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</si>
  <si>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</si>
  <si>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</si>
  <si>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</si>
  <si>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</si>
  <si>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</si>
  <si>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</si>
  <si>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</si>
  <si>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</si>
  <si>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</si>
  <si>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</si>
  <si>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</si>
  <si>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</si>
  <si>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</si>
  <si>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</si>
  <si>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</si>
  <si>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</si>
  <si>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</si>
  <si>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</si>
  <si>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</si>
  <si>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</si>
  <si>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</si>
  <si>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</si>
  <si>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</si>
  <si>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</si>
  <si>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</si>
  <si>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</si>
  <si>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</si>
  <si>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</si>
  <si>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</si>
  <si>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</si>
  <si>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</si>
  <si>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</si>
  <si>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</si>
  <si>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</si>
  <si>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</si>
  <si>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</si>
  <si>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</si>
  <si>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</si>
  <si>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</si>
  <si>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</si>
  <si>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</si>
  <si>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</si>
  <si>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</si>
  <si>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</si>
  <si>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</si>
  <si>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</si>
  <si>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</si>
  <si>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</si>
  <si>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</si>
  <si>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</si>
  <si>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</si>
  <si>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</si>
  <si>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</si>
  <si>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</si>
  <si>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</si>
  <si>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</si>
  <si>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</si>
  <si>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</si>
  <si>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</si>
  <si>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</si>
  <si>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</si>
  <si>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</si>
  <si>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</si>
  <si>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</si>
  <si>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</si>
  <si>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</si>
  <si>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</si>
  <si>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</si>
  <si>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</si>
  <si>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</si>
  <si>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</si>
  <si>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</si>
  <si>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</si>
  <si>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</si>
  <si>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</si>
  <si>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</si>
  <si>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</si>
  <si>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</si>
  <si>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</si>
  <si>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</si>
  <si>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</si>
  <si>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</si>
  <si>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</si>
  <si>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</si>
  <si>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</si>
  <si>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</si>
  <si>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</si>
  <si>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</si>
  <si>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</si>
  <si>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</si>
  <si>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</si>
  <si>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</si>
  <si>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</si>
  <si>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</si>
  <si>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</si>
  <si>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</si>
  <si>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</si>
  <si>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</si>
  <si>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</si>
  <si>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</si>
  <si>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</si>
  <si>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</si>
  <si>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</si>
  <si>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</si>
  <si>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</si>
  <si>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</si>
  <si>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</si>
  <si>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</si>
  <si>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</si>
  <si>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</si>
  <si>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</si>
  <si>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</si>
  <si>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</si>
  <si>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</si>
  <si>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</si>
  <si>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</si>
  <si>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</si>
  <si>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</si>
  <si>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</si>
  <si>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</si>
  <si>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</si>
  <si>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</si>
  <si>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</si>
  <si>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</si>
  <si>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</si>
  <si>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</si>
  <si>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</si>
  <si>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</si>
  <si>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</si>
  <si>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</si>
  <si>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</si>
  <si>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</si>
  <si>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</si>
  <si>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</si>
  <si>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</si>
  <si>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</si>
  <si>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</si>
  <si>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</si>
  <si>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</si>
  <si>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</si>
  <si>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</si>
  <si>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</si>
  <si>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</si>
  <si>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</si>
  <si>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</si>
  <si>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</si>
  <si>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</si>
  <si>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</si>
  <si>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</si>
  <si>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</si>
  <si>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</si>
  <si>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</si>
  <si>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</si>
  <si>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</si>
  <si>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</si>
  <si>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</si>
  <si>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</si>
  <si>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</si>
  <si>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</si>
  <si>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</si>
  <si>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</si>
  <si>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</si>
  <si>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</si>
  <si>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</si>
  <si>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</si>
  <si>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</si>
  <si>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</si>
  <si>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</si>
  <si>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</si>
  <si>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</si>
  <si>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</si>
  <si>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</si>
  <si>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</si>
  <si>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</si>
  <si>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</si>
  <si>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</si>
  <si>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</si>
  <si>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</si>
  <si>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</si>
  <si>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</si>
  <si>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</si>
  <si>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</si>
  <si>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</si>
  <si>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</si>
  <si>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</si>
  <si>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</si>
  <si>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</si>
  <si>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</si>
  <si>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</si>
  <si>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</si>
  <si>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</si>
  <si>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</si>
  <si>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</si>
  <si>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</si>
  <si>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</si>
  <si>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</si>
  <si>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</si>
  <si>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</si>
  <si>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</si>
  <si>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</si>
  <si>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</si>
  <si>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</si>
  <si>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</si>
  <si>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</si>
  <si>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</si>
  <si>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</si>
  <si>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</si>
  <si>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</si>
  <si>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</si>
  <si>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</si>
  <si>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</si>
  <si>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</si>
  <si>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</si>
  <si>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</si>
  <si>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</si>
  <si>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</si>
  <si>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</si>
  <si>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</si>
  <si>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</si>
  <si>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</si>
  <si>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</si>
  <si>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</si>
  <si>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</si>
  <si>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</si>
  <si>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</si>
  <si>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</si>
  <si>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</si>
  <si>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</si>
  <si>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</si>
  <si>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</si>
  <si>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</si>
  <si>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</si>
  <si>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</si>
  <si>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</si>
  <si>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</si>
  <si>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</si>
  <si>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</si>
  <si>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</si>
  <si>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</si>
  <si>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</si>
  <si>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</si>
  <si>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</si>
  <si>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</si>
  <si>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</si>
  <si>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</si>
  <si>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</si>
  <si>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</si>
  <si>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</si>
  <si>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</si>
  <si>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</si>
  <si>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</si>
  <si>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</si>
  <si>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</si>
  <si>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</si>
  <si>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</si>
  <si>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</si>
  <si>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</si>
  <si>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</si>
  <si>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</si>
  <si>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</si>
  <si>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</si>
  <si>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</si>
  <si>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</si>
  <si>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</si>
  <si>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</si>
  <si>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</si>
  <si>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</si>
  <si>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</si>
  <si>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</si>
  <si>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</si>
  <si>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</si>
  <si>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</si>
  <si>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</si>
  <si>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</si>
  <si>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</si>
  <si>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</si>
  <si>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</si>
  <si>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</si>
  <si>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</si>
  <si>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</si>
  <si>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</si>
  <si>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</si>
  <si>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</si>
  <si>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</si>
  <si>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</si>
  <si>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</si>
  <si>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</si>
  <si>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</si>
  <si>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</si>
  <si>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</si>
  <si>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</si>
  <si>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</si>
  <si>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</si>
  <si>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</si>
  <si>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</si>
  <si>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</si>
  <si>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</si>
  <si>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</si>
  <si>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</si>
  <si>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</si>
  <si>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</si>
  <si>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</si>
  <si>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</si>
  <si>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</si>
  <si>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</si>
  <si>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</si>
  <si>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</si>
  <si>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</si>
  <si>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</si>
  <si>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</si>
  <si>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</si>
  <si>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</si>
  <si>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</si>
  <si>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</si>
  <si>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</si>
  <si>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</si>
  <si>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</si>
  <si>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</si>
  <si>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</si>
  <si>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</si>
  <si>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</si>
  <si>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</si>
  <si>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</si>
  <si>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</si>
  <si>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</si>
  <si>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</si>
  <si>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</si>
  <si>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</si>
  <si>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</si>
  <si>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</si>
  <si>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</si>
  <si>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</si>
  <si>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</si>
  <si>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</si>
  <si>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</si>
  <si>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</si>
  <si>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</si>
  <si>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</si>
  <si>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</si>
  <si>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</si>
  <si>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</si>
  <si>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</si>
  <si>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</si>
  <si>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</si>
  <si>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</si>
  <si>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</si>
  <si>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</si>
  <si>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</si>
  <si>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</si>
  <si>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</si>
  <si>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</si>
  <si>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</si>
  <si>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</si>
  <si>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</si>
  <si>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</si>
  <si>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</si>
  <si>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</si>
  <si>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</si>
  <si>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</si>
  <si>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</si>
  <si>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</si>
  <si>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</si>
  <si>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</si>
  <si>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</si>
  <si>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</si>
  <si>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</si>
  <si>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</si>
  <si>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</si>
  <si>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</si>
  <si>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</si>
  <si>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</si>
  <si>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</si>
  <si>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</si>
  <si>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</si>
  <si>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</si>
  <si>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</si>
  <si>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</si>
  <si>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</si>
  <si>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</si>
  <si>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</si>
  <si>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</si>
  <si>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</si>
  <si>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</si>
  <si>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</si>
  <si>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</si>
  <si>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</si>
  <si>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</si>
  <si>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</si>
  <si>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</si>
  <si>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</si>
  <si>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</si>
  <si>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</si>
  <si>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</si>
  <si>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</si>
  <si>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</si>
  <si>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</si>
  <si>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</si>
  <si>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</si>
  <si>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</si>
  <si>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</si>
  <si>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</si>
  <si>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</si>
  <si>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</si>
  <si>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</si>
  <si>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</si>
  <si>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</si>
  <si>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</si>
  <si>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</si>
  <si>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</si>
  <si>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</si>
  <si>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</si>
  <si>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</si>
  <si>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</si>
  <si>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</si>
  <si>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</si>
  <si>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</si>
  <si>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</si>
  <si>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</si>
  <si>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</si>
  <si>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</si>
  <si>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</si>
  <si>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</si>
  <si>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</si>
  <si>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</si>
  <si>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</si>
  <si>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</si>
  <si>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</si>
  <si>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</si>
  <si>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</si>
  <si>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</si>
  <si>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</si>
  <si>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</si>
  <si>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</si>
  <si>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</si>
  <si>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</si>
  <si>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</si>
  <si>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</si>
  <si>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</si>
  <si>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</si>
  <si>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</si>
  <si>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</si>
  <si>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</si>
  <si>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</si>
  <si>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</si>
  <si>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</si>
  <si>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</si>
  <si>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</si>
  <si>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</si>
  <si>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</si>
  <si>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</si>
  <si>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</si>
  <si>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</si>
  <si>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</si>
  <si>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</si>
  <si>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</si>
  <si>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</si>
  <si>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</si>
  <si>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</si>
  <si>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</si>
  <si>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</si>
  <si>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</si>
  <si>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</si>
  <si>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</si>
  <si>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</si>
  <si>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</si>
  <si>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</si>
  <si>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</si>
  <si>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</si>
  <si>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</si>
  <si>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</si>
  <si>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</si>
  <si>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</si>
  <si>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</si>
  <si>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</si>
  <si>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</si>
  <si>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</si>
  <si>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</si>
  <si>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</si>
  <si>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</si>
  <si>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</si>
  <si>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</si>
  <si>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</si>
  <si>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</si>
  <si>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</si>
  <si>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</si>
  <si>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</si>
  <si>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</si>
  <si>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</si>
  <si>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</si>
  <si>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</si>
  <si>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</si>
  <si>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</si>
  <si>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</si>
  <si>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</si>
  <si>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</si>
  <si>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</si>
  <si>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</si>
  <si>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</si>
  <si>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</si>
  <si>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</si>
  <si>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</si>
  <si>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</si>
  <si>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</si>
  <si>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</si>
  <si>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</si>
  <si>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</si>
  <si>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</si>
  <si>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</si>
  <si>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</si>
  <si>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</si>
  <si>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</si>
  <si>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</si>
  <si>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</si>
  <si>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</si>
  <si>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</si>
  <si>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</si>
  <si>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</si>
  <si>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</si>
  <si>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</si>
  <si>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</si>
  <si>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</si>
  <si>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</si>
  <si>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</si>
  <si>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</si>
  <si>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</si>
  <si>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</si>
  <si>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</si>
  <si>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</si>
  <si>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</si>
  <si>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</si>
  <si>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</si>
  <si>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</si>
  <si>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</si>
  <si>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</si>
  <si>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</si>
  <si>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</si>
  <si>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</si>
  <si>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</si>
  <si>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</si>
  <si>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</si>
  <si>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</si>
  <si>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</si>
  <si>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</si>
  <si>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</si>
  <si>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</si>
  <si>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</si>
  <si>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</si>
  <si>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</si>
  <si>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</si>
  <si>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</si>
  <si>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</si>
  <si>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</si>
  <si>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</si>
  <si>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</si>
  <si>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</si>
  <si>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</si>
  <si>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</si>
  <si>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</si>
  <si>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</si>
  <si>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</si>
  <si>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</si>
  <si>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</si>
  <si>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</si>
  <si>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</si>
  <si>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</si>
  <si>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</si>
  <si>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</si>
  <si>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</si>
  <si>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</si>
  <si>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</si>
  <si>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</si>
  <si>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</si>
  <si>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</si>
  <si>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</si>
  <si>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</si>
  <si>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</si>
  <si>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</si>
  <si>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</si>
  <si>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</si>
  <si>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</si>
  <si>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</si>
  <si>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</si>
  <si>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</si>
  <si>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</si>
  <si>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</si>
  <si>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</si>
  <si>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</si>
  <si>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</si>
  <si>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</si>
  <si>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</si>
  <si>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</si>
  <si>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</si>
  <si>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</si>
  <si>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</si>
  <si>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</si>
  <si>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</si>
  <si>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</si>
  <si>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</si>
  <si>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</si>
  <si>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</si>
  <si>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</si>
  <si>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</si>
  <si>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</si>
  <si>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</si>
  <si>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</si>
  <si>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</si>
  <si>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</si>
  <si>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</si>
  <si>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</si>
  <si>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</si>
  <si>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</si>
  <si>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</si>
  <si>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</si>
  <si>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</si>
  <si>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</si>
  <si>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</si>
  <si>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</si>
  <si>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</si>
  <si>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</si>
  <si>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</si>
  <si>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</si>
  <si>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</si>
  <si>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</si>
  <si>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</si>
  <si>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</si>
  <si>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</si>
  <si>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</si>
  <si>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</si>
  <si>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</si>
  <si>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</si>
  <si>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</si>
  <si>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</si>
  <si>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</si>
  <si>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</si>
  <si>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</si>
  <si>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</si>
  <si>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</si>
  <si>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</si>
  <si>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</si>
  <si>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</si>
  <si>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</si>
  <si>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</si>
  <si>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</si>
  <si>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</si>
  <si>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</si>
  <si>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</si>
  <si>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</si>
  <si>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</si>
  <si>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</si>
  <si>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</si>
  <si>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</si>
  <si>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</si>
  <si>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</si>
  <si>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</si>
  <si>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</si>
  <si>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</si>
  <si>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</si>
  <si>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</si>
  <si>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</si>
  <si>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</si>
  <si>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</si>
  <si>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</si>
  <si>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</si>
  <si>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</si>
  <si>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</si>
  <si>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</si>
  <si>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</si>
  <si>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</si>
  <si>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</si>
  <si>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</si>
  <si>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</si>
  <si>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</si>
  <si>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</si>
  <si>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</si>
  <si>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</si>
  <si>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</si>
  <si>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</si>
  <si>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</si>
  <si>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</si>
  <si>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</si>
  <si>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</si>
  <si>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</si>
  <si>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</si>
  <si>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</si>
  <si>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</si>
  <si>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</si>
  <si>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</si>
  <si>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</si>
  <si>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</si>
  <si>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</si>
  <si>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</si>
  <si>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</si>
  <si>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</si>
  <si>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</si>
  <si>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</si>
  <si>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</si>
  <si>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</si>
  <si>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</si>
  <si>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</si>
  <si>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</si>
  <si>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</si>
  <si>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</si>
  <si>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</si>
  <si>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</si>
  <si>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</si>
  <si>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</si>
  <si>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</si>
  <si>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</si>
  <si>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</si>
  <si>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</si>
  <si>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</si>
  <si>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</si>
  <si>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</si>
  <si>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</si>
  <si>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</si>
  <si>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</si>
  <si>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</si>
  <si>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</si>
  <si>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</si>
  <si>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</si>
  <si>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</si>
  <si>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</si>
  <si>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</si>
  <si>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</si>
  <si>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</si>
  <si>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</si>
  <si>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</si>
  <si>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</si>
  <si>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</si>
  <si>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</si>
  <si>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</si>
  <si>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</si>
  <si>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</si>
  <si>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</si>
  <si>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</si>
  <si>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</si>
  <si>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</si>
  <si>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</si>
  <si>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</si>
  <si>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</si>
  <si>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</si>
  <si>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</si>
  <si>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</si>
  <si>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</si>
  <si>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</si>
  <si>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</si>
  <si>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</si>
  <si>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</si>
  <si>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</si>
  <si>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</si>
  <si>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</si>
  <si>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</si>
  <si>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</si>
  <si>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</si>
  <si>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</si>
  <si>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</si>
  <si>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</si>
  <si>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</si>
  <si>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</si>
  <si>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</si>
  <si>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</si>
  <si>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</si>
  <si>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</si>
  <si>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</si>
  <si>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</si>
  <si>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</si>
  <si>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</si>
  <si>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</si>
  <si>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</si>
  <si>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</si>
  <si>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</si>
  <si>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</si>
  <si>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</si>
  <si>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</si>
  <si>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</si>
  <si>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</si>
  <si>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</si>
  <si>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</si>
  <si>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</si>
  <si>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</si>
  <si>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</si>
  <si>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</si>
  <si>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</si>
  <si>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</si>
  <si>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</si>
  <si>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</si>
  <si>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</si>
  <si>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</si>
  <si>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</si>
  <si>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</si>
  <si>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</si>
  <si>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</si>
  <si>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</si>
  <si>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</si>
  <si>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</si>
  <si>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</si>
  <si>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</si>
  <si>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</si>
  <si>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</si>
  <si>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</si>
  <si>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</si>
  <si>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</si>
  <si>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</si>
  <si>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</si>
  <si>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</si>
  <si>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</si>
  <si>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</si>
  <si>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</si>
  <si>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</si>
  <si>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</si>
  <si>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</si>
  <si>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</si>
  <si>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</si>
  <si>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</si>
  <si>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</si>
  <si>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</si>
  <si>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</si>
  <si>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</si>
  <si>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</si>
  <si>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</si>
  <si>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</si>
  <si>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</si>
  <si>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</si>
  <si>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</si>
  <si>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</si>
  <si>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</si>
  <si>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</si>
  <si>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</si>
  <si>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</si>
  <si>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</si>
  <si>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</si>
  <si>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</si>
  <si>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</si>
  <si>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</si>
  <si>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</si>
  <si>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</si>
  <si>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</si>
  <si>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</si>
  <si>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</si>
  <si>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</si>
  <si>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</si>
  <si>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</si>
  <si>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</si>
  <si>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</si>
  <si>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</si>
  <si>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</si>
  <si>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</si>
  <si>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</si>
  <si>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</si>
  <si>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</si>
  <si>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</si>
  <si>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</si>
  <si>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</si>
  <si>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</si>
  <si>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</si>
  <si>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</si>
  <si>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</si>
  <si>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</si>
  <si>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</si>
  <si>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</si>
  <si>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</si>
  <si>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</si>
  <si>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</si>
  <si>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</si>
  <si>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</si>
  <si>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</si>
  <si>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</si>
  <si>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</si>
  <si>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</si>
  <si>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</si>
  <si>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</si>
  <si>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</si>
  <si>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</si>
  <si>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</si>
  <si>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</si>
  <si>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</si>
  <si>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</si>
  <si>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</si>
  <si>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</si>
  <si>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</si>
  <si>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</si>
  <si>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</si>
  <si>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</si>
  <si>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</si>
  <si>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</si>
  <si>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</si>
  <si>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</si>
  <si>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</si>
  <si>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</si>
  <si>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</si>
  <si>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</si>
  <si>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</si>
  <si>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</si>
  <si>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</si>
  <si>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</si>
  <si>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</si>
  <si>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</si>
  <si>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</si>
  <si>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</si>
  <si>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</si>
  <si>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</si>
  <si>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</si>
  <si>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</si>
  <si>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</si>
  <si>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</si>
  <si>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</si>
  <si>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</si>
  <si>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</si>
  <si>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</si>
  <si>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</si>
  <si>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</si>
  <si>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</si>
  <si>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</si>
  <si>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</si>
  <si>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</si>
  <si>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</si>
  <si>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</si>
  <si>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</si>
  <si>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</si>
  <si>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</si>
  <si>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</si>
  <si>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</si>
  <si>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</si>
  <si>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</si>
  <si>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</si>
  <si>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</si>
  <si>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</si>
  <si>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</si>
  <si>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</si>
  <si>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</si>
  <si>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</si>
  <si>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</si>
  <si>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</si>
  <si>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</si>
  <si>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</si>
  <si>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</si>
  <si>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</si>
  <si>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</si>
  <si>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</si>
  <si>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</si>
  <si>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</si>
  <si>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</si>
  <si>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</si>
  <si>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</si>
  <si>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</si>
  <si>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</si>
  <si>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</si>
  <si>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</si>
  <si>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</si>
  <si>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</si>
  <si>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</si>
  <si>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</si>
  <si>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</si>
  <si>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</si>
  <si>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</si>
  <si>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</si>
  <si>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</si>
  <si>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</si>
  <si>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</si>
  <si>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</si>
  <si>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</si>
  <si>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</si>
  <si>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</si>
  <si>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</si>
  <si>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</si>
  <si>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</si>
  <si>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</si>
  <si>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</si>
  <si>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</si>
  <si>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</si>
  <si>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</si>
  <si>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</si>
  <si>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</si>
  <si>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</si>
  <si>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</si>
  <si>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</si>
  <si>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</si>
  <si>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</si>
  <si>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</si>
  <si>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</si>
  <si>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</si>
  <si>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</si>
  <si>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</si>
  <si>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</si>
  <si>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</si>
  <si>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</si>
  <si>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</si>
  <si>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</si>
  <si>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</si>
  <si>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</si>
  <si>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</si>
  <si>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</si>
  <si>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</si>
  <si>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</si>
  <si>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</si>
  <si>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</si>
  <si>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</si>
  <si>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</si>
  <si>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</si>
  <si>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</si>
  <si>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</si>
  <si>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</si>
  <si>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</si>
  <si>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</si>
  <si>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</si>
  <si>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</si>
  <si>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</si>
  <si>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</si>
  <si>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</si>
  <si>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</si>
  <si>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</si>
  <si>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</si>
  <si>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</si>
  <si>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</si>
  <si>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</si>
  <si>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</si>
  <si>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</si>
  <si>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</si>
  <si>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</si>
  <si>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</si>
  <si>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</si>
  <si>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</si>
  <si>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</si>
  <si>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</si>
  <si>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</si>
  <si>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</si>
  <si>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</si>
  <si>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</si>
  <si>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</si>
  <si>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</si>
  <si>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</si>
  <si>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</si>
  <si>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</si>
  <si>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</si>
  <si>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</si>
  <si>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</si>
  <si>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</si>
  <si>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</si>
  <si>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</si>
  <si>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</si>
  <si>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</si>
  <si>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</si>
  <si>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</si>
  <si>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</si>
  <si>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</si>
  <si>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</si>
  <si>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</si>
  <si>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</si>
  <si>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</si>
  <si>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</si>
  <si>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</si>
  <si>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</si>
  <si>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</si>
  <si>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</si>
  <si>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</si>
  <si>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</si>
  <si>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</si>
  <si>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</si>
  <si>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</si>
  <si>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</si>
  <si>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</si>
  <si>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</si>
  <si>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</si>
  <si>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</si>
  <si>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</si>
  <si>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</si>
  <si>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</si>
  <si>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</si>
  <si>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</si>
  <si>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</si>
  <si>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</si>
  <si>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</si>
  <si>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</si>
  <si>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</si>
  <si>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</si>
  <si>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</si>
  <si>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</si>
  <si>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</si>
  <si>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</si>
  <si>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</si>
  <si>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</si>
  <si>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</si>
  <si>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</si>
  <si>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</si>
  <si>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</si>
  <si>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</si>
  <si>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</si>
  <si>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</si>
  <si>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</si>
  <si>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</si>
  <si>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</si>
  <si>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</si>
  <si>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</si>
  <si>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</si>
  <si>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</si>
  <si>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</si>
  <si>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</si>
  <si>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</si>
  <si>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</si>
  <si>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</si>
  <si>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</si>
  <si>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</si>
  <si>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</si>
  <si>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</si>
  <si>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</si>
  <si>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</si>
  <si>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</si>
  <si>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</si>
  <si>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</si>
  <si>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</si>
  <si>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</si>
  <si>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</si>
  <si>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</si>
  <si>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</si>
  <si>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</si>
  <si>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</si>
  <si>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</si>
  <si>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</si>
  <si>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</si>
  <si>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</si>
  <si>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</si>
  <si>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</si>
  <si>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</si>
  <si>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</si>
  <si>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</si>
  <si>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</si>
  <si>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</si>
  <si>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</si>
  <si>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</si>
  <si>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</si>
  <si>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</si>
  <si>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</si>
  <si>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</si>
  <si>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</si>
  <si>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</si>
  <si>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</si>
  <si>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</si>
  <si>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</si>
  <si>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</si>
  <si>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</si>
  <si>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</si>
  <si>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</si>
  <si>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</si>
  <si>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</si>
  <si>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</si>
  <si>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</si>
  <si>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</si>
  <si>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</si>
  <si>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</si>
  <si>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</si>
  <si>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</si>
  <si>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</si>
  <si>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</si>
  <si>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</si>
  <si>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</si>
  <si>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</si>
  <si>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</si>
  <si>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</si>
  <si>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</si>
  <si>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</si>
  <si>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</si>
  <si>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</si>
  <si>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</si>
  <si>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</si>
  <si>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</si>
  <si>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</si>
  <si>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</si>
  <si>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</si>
  <si>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</si>
  <si>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</si>
  <si>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</si>
  <si>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</si>
  <si>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</si>
  <si>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</si>
  <si>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</si>
  <si>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</si>
  <si>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</si>
  <si>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</si>
  <si>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</si>
  <si>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</si>
  <si>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</si>
  <si>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</si>
  <si>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</si>
  <si>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</si>
  <si>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</si>
  <si>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</si>
  <si>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</si>
  <si>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</si>
  <si>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</si>
  <si>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</si>
  <si>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</si>
  <si>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</si>
  <si>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</si>
  <si>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</si>
  <si>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</si>
  <si>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</si>
  <si>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</si>
  <si>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</si>
  <si>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</si>
  <si>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</si>
  <si>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</si>
  <si>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</si>
  <si>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</si>
  <si>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</si>
  <si>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</si>
  <si>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</si>
  <si>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</si>
  <si>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</si>
  <si>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</si>
  <si>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</si>
  <si>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</si>
  <si>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</si>
  <si>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</si>
  <si>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</si>
  <si>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</si>
  <si>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</si>
  <si>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</si>
  <si>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</si>
  <si>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</si>
  <si>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</si>
  <si>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</si>
  <si>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</si>
  <si>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</si>
  <si>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</si>
  <si>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</si>
  <si>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</si>
  <si>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</si>
  <si>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</si>
  <si>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</si>
  <si>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</si>
  <si>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</si>
  <si>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</si>
  <si>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</si>
  <si>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</si>
  <si>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</si>
  <si>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</si>
  <si>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</si>
  <si>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</si>
  <si>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</si>
  <si>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</si>
  <si>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</si>
  <si>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</si>
  <si>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</si>
  <si>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</si>
  <si>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</si>
  <si>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</si>
  <si>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</si>
  <si>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</si>
  <si>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</si>
  <si>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</si>
  <si>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</si>
  <si>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</si>
  <si>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</si>
  <si>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</si>
  <si>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</si>
  <si>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</si>
  <si>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</si>
  <si>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</si>
  <si>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</si>
  <si>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</si>
  <si>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</si>
  <si>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</si>
  <si>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</si>
  <si>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</si>
  <si>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</si>
  <si>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</si>
  <si>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</si>
  <si>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</si>
  <si>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</si>
  <si>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</si>
  <si>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</si>
  <si>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</si>
  <si>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</si>
  <si>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</si>
  <si>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</si>
  <si>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</si>
  <si>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</si>
  <si>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</si>
  <si>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</si>
  <si>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</si>
  <si>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</si>
  <si>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</si>
  <si>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</si>
  <si>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</si>
  <si>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</si>
  <si>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</si>
  <si>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</si>
  <si>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</si>
  <si>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</si>
  <si>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</si>
  <si>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</si>
  <si>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</si>
  <si>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</si>
  <si>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</si>
  <si>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</si>
  <si>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</si>
  <si>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</si>
  <si>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</si>
  <si>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</si>
  <si>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</si>
  <si>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</si>
  <si>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</si>
  <si>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</si>
  <si>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</si>
  <si>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</si>
  <si>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</si>
  <si>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</si>
  <si>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</si>
  <si>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</si>
  <si>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</si>
  <si>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</si>
  <si>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</si>
  <si>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</si>
  <si>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</si>
  <si>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</si>
  <si>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</si>
  <si>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</si>
  <si>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</si>
  <si>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</si>
  <si>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</si>
  <si>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</si>
  <si>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</si>
  <si>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</si>
  <si>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</si>
  <si>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</si>
  <si>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</si>
  <si>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</si>
  <si>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</si>
  <si>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</si>
  <si>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</si>
  <si>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</si>
  <si>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</si>
  <si>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</si>
  <si>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</si>
  <si>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</si>
  <si>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</si>
  <si>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</si>
  <si>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</si>
  <si>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</si>
  <si>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</si>
  <si>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</si>
  <si>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</si>
  <si>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</si>
  <si>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</si>
  <si>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</si>
  <si>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</si>
  <si>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</si>
  <si>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</si>
  <si>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</si>
  <si>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</si>
  <si>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</si>
  <si>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</si>
  <si>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</si>
  <si>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</si>
  <si>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</si>
  <si>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</si>
  <si>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</si>
  <si>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</si>
  <si>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</si>
  <si>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</si>
  <si>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</si>
  <si>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</si>
  <si>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</si>
  <si>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</si>
  <si>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</si>
  <si>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</si>
  <si>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</si>
  <si>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</si>
  <si>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</si>
  <si>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</si>
  <si>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</si>
  <si>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</si>
  <si>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</si>
  <si>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</si>
  <si>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</si>
  <si>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</si>
  <si>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</si>
  <si>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</si>
  <si>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</si>
  <si>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</si>
  <si>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</si>
  <si>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</si>
  <si>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</si>
  <si>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</si>
  <si>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</si>
  <si>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</si>
  <si>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</si>
  <si>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</si>
  <si>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</si>
  <si>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</si>
  <si>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</si>
  <si>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</si>
  <si>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</si>
  <si>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</si>
  <si>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</si>
  <si>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</si>
  <si>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</si>
  <si>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</si>
  <si>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</si>
  <si>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</si>
  <si>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</si>
  <si>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</si>
  <si>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</si>
  <si>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</si>
  <si>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</si>
  <si>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</si>
  <si>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</si>
  <si>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</si>
  <si>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</si>
  <si>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</si>
  <si>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</si>
  <si>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</si>
  <si>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</si>
  <si>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</si>
  <si>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</si>
  <si>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</si>
  <si>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</si>
  <si>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</si>
  <si>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</si>
  <si>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</si>
  <si>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</si>
  <si>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</si>
  <si>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</si>
  <si>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</si>
  <si>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</si>
  <si>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</si>
  <si>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</si>
  <si>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</si>
  <si>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</si>
  <si>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</si>
  <si>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</si>
  <si>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</si>
  <si>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</si>
  <si>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</si>
  <si>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</si>
  <si>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</si>
  <si>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</si>
  <si>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</si>
  <si>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</si>
  <si>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</si>
  <si>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</si>
  <si>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</si>
  <si>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</si>
  <si>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</si>
  <si>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</si>
  <si>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</si>
  <si>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</si>
  <si>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</si>
  <si>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</si>
  <si>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</si>
  <si>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</si>
  <si>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</si>
  <si>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</si>
  <si>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</si>
  <si>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</si>
  <si>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</si>
  <si>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</si>
  <si>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</si>
  <si>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</si>
  <si>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</si>
  <si>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</si>
  <si>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</si>
  <si>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</si>
  <si>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</si>
  <si>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</si>
  <si>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</si>
  <si>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</si>
  <si>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</si>
  <si>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</si>
  <si>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</si>
  <si>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</si>
  <si>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</si>
  <si>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</si>
  <si>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</si>
  <si>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</si>
  <si>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</si>
  <si>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</si>
  <si>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</si>
  <si>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</si>
  <si>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</si>
  <si>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</si>
  <si>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</si>
  <si>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</si>
  <si>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</si>
  <si>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</si>
  <si>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</si>
  <si>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</si>
  <si>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</si>
  <si>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</si>
  <si>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</si>
  <si>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</si>
  <si>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</si>
  <si>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</si>
  <si>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</si>
  <si>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</si>
  <si>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</si>
  <si>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</si>
  <si>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</si>
  <si>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</si>
  <si>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</si>
  <si>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</si>
  <si>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</si>
  <si>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</si>
  <si>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</si>
  <si>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</si>
  <si>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</si>
  <si>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</si>
  <si>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</si>
  <si>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</si>
  <si>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</si>
  <si>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</si>
  <si>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</si>
  <si>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</si>
  <si>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</si>
  <si>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</si>
  <si>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</si>
  <si>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</si>
  <si>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</si>
  <si>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</si>
  <si>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</si>
  <si>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</si>
  <si>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</si>
  <si>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</si>
  <si>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</si>
  <si>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</si>
  <si>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</si>
  <si>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</si>
  <si>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</si>
  <si>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</si>
  <si>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</si>
  <si>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</si>
  <si>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</si>
  <si>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</si>
  <si>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</si>
  <si>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</si>
  <si>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</si>
  <si>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</si>
  <si>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</si>
  <si>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</si>
  <si>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</si>
  <si>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</si>
  <si>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</si>
  <si>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</si>
  <si>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</si>
  <si>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</si>
  <si>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</si>
  <si>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</si>
  <si>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</si>
  <si>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</si>
  <si>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</si>
  <si>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</si>
  <si>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</si>
  <si>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</si>
  <si>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</si>
  <si>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</si>
  <si>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</si>
  <si>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</si>
  <si>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</si>
  <si>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</si>
  <si>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</si>
  <si>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</si>
  <si>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</si>
  <si>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</si>
  <si>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</si>
  <si>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</si>
  <si>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</si>
  <si>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</si>
  <si>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</si>
  <si>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</si>
  <si>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</si>
  <si>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</si>
  <si>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</si>
  <si>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</si>
  <si>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</si>
  <si>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</si>
  <si>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</si>
  <si>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</si>
  <si>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</si>
  <si>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</si>
  <si>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</si>
  <si>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</si>
  <si>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</si>
  <si>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</si>
  <si>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</si>
  <si>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</si>
  <si>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</si>
  <si>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</si>
  <si>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</si>
  <si>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</si>
  <si>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</si>
  <si>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</si>
  <si>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</si>
  <si>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</si>
  <si>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</si>
  <si>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</si>
  <si>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</si>
  <si>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</si>
  <si>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</si>
  <si>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</si>
  <si>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</si>
  <si>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</si>
  <si>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</si>
  <si>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</si>
  <si>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</si>
  <si>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</si>
  <si>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</si>
  <si>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</si>
  <si>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</si>
  <si>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</si>
  <si>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</si>
  <si>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</si>
  <si>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</si>
  <si>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</si>
  <si>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</si>
  <si>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</si>
  <si>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</si>
  <si>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</si>
  <si>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</si>
  <si>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</si>
  <si>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</si>
  <si>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</si>
  <si>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</si>
  <si>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</si>
  <si>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</si>
  <si>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</si>
  <si>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</si>
  <si>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</si>
  <si>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</si>
  <si>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</si>
  <si>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</si>
  <si>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</si>
  <si>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</si>
  <si>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</si>
  <si>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</si>
  <si>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</si>
  <si>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</si>
  <si>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</si>
  <si>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</si>
  <si>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</si>
  <si>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</si>
  <si>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</si>
  <si>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</si>
  <si>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</si>
  <si>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</si>
  <si>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</si>
  <si>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</si>
  <si>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</si>
  <si>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</si>
  <si>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</si>
  <si>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</si>
  <si>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</si>
  <si>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</si>
  <si>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</si>
  <si>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</si>
  <si>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</si>
  <si>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</si>
  <si>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</si>
  <si>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</si>
  <si>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</si>
  <si>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</si>
  <si>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</si>
  <si>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</si>
  <si>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</si>
  <si>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</si>
  <si>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</si>
  <si>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</si>
  <si>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</si>
  <si>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</si>
  <si>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</si>
  <si>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</si>
  <si>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</si>
  <si>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</si>
  <si>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</si>
  <si>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</si>
  <si>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</si>
  <si>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</si>
  <si>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</si>
  <si>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</si>
  <si>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</si>
  <si>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</si>
  <si>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</si>
  <si>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</si>
  <si>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</si>
  <si>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</si>
  <si>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</si>
  <si>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</si>
  <si>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</si>
  <si>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</si>
  <si>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</si>
  <si>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</si>
  <si>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</si>
  <si>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</si>
  <si>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</si>
  <si>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</si>
  <si>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</si>
  <si>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</si>
  <si>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</si>
  <si>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</si>
  <si>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</si>
  <si>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</si>
  <si>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</si>
  <si>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</si>
  <si>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</si>
  <si>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</si>
  <si>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</si>
  <si>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</si>
  <si>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</si>
  <si>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</si>
  <si>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</si>
  <si>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</si>
  <si>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</si>
  <si>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</si>
  <si>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</si>
  <si>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</si>
  <si>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</si>
  <si>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</si>
  <si>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</si>
  <si>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</si>
  <si>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</si>
  <si>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</si>
  <si>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</si>
  <si>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</si>
  <si>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</si>
  <si>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</si>
  <si>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</si>
  <si>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</si>
  <si>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</si>
  <si>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</si>
  <si>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</si>
  <si>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</si>
  <si>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</si>
  <si>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</si>
  <si>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</si>
  <si>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</si>
  <si>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</si>
  <si>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</si>
  <si>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</si>
  <si>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</si>
  <si>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</si>
  <si>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</si>
  <si>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</si>
  <si>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</si>
  <si>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</si>
  <si>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</si>
  <si>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</si>
  <si>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</si>
  <si>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</si>
  <si>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</si>
  <si>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</si>
  <si>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</si>
  <si>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</si>
  <si>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</si>
  <si>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</si>
  <si>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</si>
  <si>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</si>
  <si>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</si>
  <si>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</si>
  <si>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</si>
  <si>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</si>
  <si>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</si>
  <si>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</si>
  <si>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</si>
  <si>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</si>
  <si>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</si>
  <si>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</si>
  <si>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</si>
  <si>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</si>
  <si>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</si>
  <si>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</si>
  <si>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</si>
  <si>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</si>
  <si>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</si>
  <si>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</si>
  <si>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</si>
  <si>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</si>
  <si>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</si>
  <si>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</si>
  <si>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</si>
  <si>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</si>
  <si>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</si>
  <si>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</si>
  <si>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</si>
  <si>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</si>
  <si>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</si>
  <si>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</si>
  <si>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</si>
  <si>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</si>
  <si>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</si>
  <si>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</si>
  <si>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</si>
  <si>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</si>
  <si>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</si>
  <si>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</si>
  <si>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</si>
  <si>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</si>
  <si>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</si>
  <si>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</si>
  <si>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</si>
  <si>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</si>
  <si>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</si>
  <si>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</si>
  <si>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</si>
  <si>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</si>
  <si>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</si>
  <si>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</si>
  <si>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</si>
  <si>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</si>
  <si>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</si>
  <si>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</si>
  <si>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</si>
  <si>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</si>
  <si>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</si>
  <si>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</si>
  <si>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</si>
  <si>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</si>
  <si>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</si>
  <si>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</si>
  <si>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</si>
  <si>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</si>
  <si>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</si>
  <si>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</si>
  <si>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</si>
  <si>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</si>
  <si>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</si>
  <si>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</si>
  <si>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</si>
  <si>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</si>
  <si>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</si>
  <si>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</si>
  <si>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</si>
  <si>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</si>
  <si>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</si>
  <si>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</si>
  <si>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</si>
  <si>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</si>
  <si>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</si>
  <si>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</si>
  <si>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</si>
  <si>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</si>
  <si>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</si>
  <si>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</si>
  <si>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</si>
  <si>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</si>
  <si>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</si>
  <si>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</si>
  <si>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</si>
  <si>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</si>
  <si>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</si>
  <si>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</si>
  <si>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</si>
  <si>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</si>
  <si>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</si>
  <si>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</si>
  <si>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</si>
  <si>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</si>
  <si>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</si>
  <si>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</si>
  <si>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</si>
  <si>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</si>
  <si>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</si>
  <si>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</si>
  <si>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</si>
  <si>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</si>
  <si>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</si>
  <si>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</si>
  <si>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</si>
  <si>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</si>
  <si>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</si>
  <si>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</si>
  <si>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</si>
  <si>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</si>
  <si>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</si>
  <si>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</si>
  <si>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</si>
  <si>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</si>
  <si>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</si>
  <si>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</si>
  <si>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</si>
  <si>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</si>
  <si>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</si>
  <si>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</si>
  <si>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</si>
  <si>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</si>
  <si>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</si>
  <si>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</si>
  <si>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</si>
  <si>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</si>
  <si>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</si>
  <si>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</si>
  <si>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</si>
  <si>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</si>
  <si>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</si>
  <si>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</si>
  <si>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</si>
  <si>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</si>
  <si>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</si>
  <si>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</si>
  <si>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</si>
  <si>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</si>
  <si>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</si>
  <si>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</si>
  <si>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</si>
  <si>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</si>
  <si>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</si>
  <si>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</si>
  <si>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</si>
  <si>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</si>
  <si>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</si>
  <si>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</si>
  <si>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</si>
  <si>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</si>
  <si>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</si>
  <si>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</si>
  <si>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</si>
  <si>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</si>
  <si>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</si>
  <si>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</si>
  <si>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</si>
  <si>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</si>
  <si>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</si>
  <si>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</si>
  <si>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</si>
  <si>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</si>
  <si>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</si>
  <si>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</si>
  <si>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</si>
  <si>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</si>
  <si>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</si>
  <si>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</si>
  <si>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</si>
  <si>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</si>
  <si>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</si>
  <si>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</si>
  <si>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</si>
  <si>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</si>
  <si>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</si>
  <si>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</si>
  <si>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</si>
  <si>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</si>
  <si>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</si>
  <si>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</si>
  <si>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</si>
  <si>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</si>
  <si>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</si>
  <si>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</si>
  <si>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</si>
  <si>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</si>
  <si>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</si>
  <si>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</si>
  <si>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</si>
  <si>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</si>
  <si>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</si>
  <si>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</si>
  <si>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</si>
  <si>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</si>
  <si>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</si>
  <si>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</si>
  <si>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</si>
  <si>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</si>
  <si>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</si>
  <si>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</si>
  <si>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</si>
  <si>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</si>
  <si>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</si>
  <si>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</si>
  <si>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</si>
  <si>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</si>
  <si>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</si>
  <si>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</si>
  <si>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</si>
  <si>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</si>
  <si>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</si>
  <si>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</si>
  <si>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</si>
  <si>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</si>
  <si>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</si>
  <si>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</si>
  <si>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</si>
  <si>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</si>
  <si>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</si>
  <si>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</si>
  <si>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</si>
  <si>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</si>
  <si>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</si>
  <si>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</si>
  <si>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</si>
  <si>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</si>
  <si>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</si>
  <si>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</si>
  <si>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</si>
  <si>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</si>
  <si>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</si>
  <si>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</si>
  <si>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</si>
  <si>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</si>
  <si>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</si>
  <si>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</si>
  <si>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</si>
  <si>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</si>
  <si>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</si>
  <si>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</si>
  <si>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</si>
  <si>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</si>
  <si>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</si>
  <si>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</si>
  <si>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</si>
  <si>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</si>
  <si>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</si>
  <si>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</si>
  <si>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</si>
  <si>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</si>
  <si>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</si>
  <si>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</si>
  <si>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</si>
  <si>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</si>
  <si>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</si>
  <si>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</si>
  <si>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</si>
  <si>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</si>
  <si>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</si>
  <si>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</si>
  <si>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</si>
  <si>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</si>
  <si>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</si>
  <si>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</si>
  <si>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</si>
  <si>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</si>
  <si>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</si>
  <si>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</si>
  <si>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</si>
  <si>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</si>
  <si>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</si>
  <si>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</si>
  <si>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</si>
  <si>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</si>
  <si>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</si>
  <si>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</si>
  <si>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</si>
  <si>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</si>
  <si>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</si>
  <si>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</si>
  <si>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</si>
  <si>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</si>
  <si>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</si>
  <si>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</si>
  <si>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</si>
  <si>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</si>
  <si>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</si>
  <si>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</si>
  <si>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</si>
  <si>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</si>
  <si>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</si>
  <si>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</si>
  <si>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</si>
  <si>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</si>
  <si>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</si>
  <si>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</si>
  <si>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</si>
  <si>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</si>
  <si>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</si>
  <si>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</si>
  <si>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</si>
  <si>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</si>
  <si>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</si>
  <si>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</si>
  <si>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</si>
  <si>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</si>
  <si>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</si>
  <si>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</si>
  <si>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</si>
  <si>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</si>
  <si>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</si>
  <si>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</si>
  <si>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</si>
  <si>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</si>
  <si>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</si>
  <si>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</si>
  <si>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</si>
  <si>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</si>
  <si>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</si>
  <si>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</si>
  <si>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</si>
  <si>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</si>
  <si>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</si>
  <si>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</si>
  <si>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</si>
  <si>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</si>
  <si>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</si>
  <si>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</si>
  <si>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</si>
  <si>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</si>
  <si>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</si>
  <si>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</si>
  <si>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</si>
  <si>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</si>
  <si>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</si>
  <si>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</si>
  <si>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</si>
  <si>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</si>
  <si>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</si>
  <si>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</si>
  <si>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</si>
  <si>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</si>
  <si>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</si>
  <si>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</si>
  <si>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</si>
  <si>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</si>
  <si>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</si>
  <si>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</si>
  <si>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</si>
  <si>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</si>
  <si>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</si>
  <si>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</si>
  <si>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</si>
  <si>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</si>
  <si>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</si>
  <si>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</si>
  <si>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</si>
  <si>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</si>
  <si>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</si>
  <si>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</si>
  <si>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</si>
  <si>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</si>
  <si>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</si>
  <si>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</si>
  <si>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</si>
  <si>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</si>
  <si>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</si>
  <si>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</si>
  <si>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</si>
  <si>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</si>
  <si>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</si>
  <si>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</si>
  <si>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</si>
  <si>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</si>
  <si>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</si>
  <si>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</si>
  <si>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</si>
  <si>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</si>
  <si>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</si>
  <si>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</si>
  <si>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</si>
  <si>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</si>
  <si>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</si>
  <si>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</si>
  <si>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</si>
  <si>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</si>
  <si>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</si>
  <si>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</si>
  <si>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</si>
  <si>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</si>
  <si>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</si>
  <si>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</si>
  <si>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</si>
  <si>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</si>
  <si>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</si>
  <si>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</si>
  <si>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</si>
  <si>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</si>
  <si>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</si>
  <si>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</si>
  <si>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</si>
  <si>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</si>
  <si>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</si>
  <si>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</si>
  <si>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</si>
  <si>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</si>
  <si>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</si>
  <si>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</si>
  <si>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</si>
  <si>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</si>
  <si>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</si>
  <si>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</si>
  <si>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</si>
  <si>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</si>
  <si>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</si>
  <si>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</si>
  <si>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</si>
  <si>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</si>
  <si>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</si>
  <si>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</si>
  <si>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</si>
  <si>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</si>
  <si>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</si>
  <si>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</si>
  <si>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</si>
  <si>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</si>
  <si>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</si>
  <si>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</si>
  <si>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</si>
  <si>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</si>
  <si>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</si>
  <si>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</si>
  <si>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</si>
  <si>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</si>
  <si>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</si>
  <si>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</si>
  <si>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</si>
  <si>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</si>
  <si>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</si>
  <si>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</si>
  <si>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</si>
  <si>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</si>
  <si>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</si>
  <si>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</si>
  <si>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</si>
  <si>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</si>
  <si>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</si>
  <si>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</si>
  <si>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</si>
  <si>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</si>
  <si>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</si>
  <si>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</si>
  <si>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</si>
  <si>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</si>
  <si>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</si>
  <si>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</si>
  <si>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</si>
  <si>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</si>
  <si>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</si>
  <si>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</si>
  <si>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</si>
  <si>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</si>
  <si>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</si>
  <si>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</si>
  <si>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</si>
  <si>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</si>
  <si>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</si>
  <si>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</si>
  <si>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</si>
  <si>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</si>
  <si>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</si>
  <si>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</si>
  <si>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</si>
  <si>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</si>
  <si>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</si>
  <si>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</si>
  <si>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</si>
  <si>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</si>
  <si>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</si>
  <si>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</si>
  <si>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</si>
  <si>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</si>
  <si>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</si>
  <si>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</si>
  <si>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</si>
  <si>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</si>
  <si>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</si>
  <si>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</si>
  <si>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</si>
  <si>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</si>
  <si>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</si>
  <si>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</si>
  <si>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</si>
  <si>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</si>
  <si>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</si>
  <si>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</si>
  <si>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</si>
  <si>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</si>
  <si>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</si>
  <si>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</si>
  <si>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</si>
  <si>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</si>
  <si>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</si>
  <si>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</si>
  <si>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</si>
  <si>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</si>
  <si>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</si>
  <si>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</si>
  <si>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</si>
  <si>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</si>
  <si>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</si>
  <si>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</si>
  <si>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</si>
  <si>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</si>
  <si>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</si>
  <si>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</si>
  <si>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</si>
  <si>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</si>
  <si>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</si>
  <si>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</si>
  <si>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</si>
  <si>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</si>
  <si>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</si>
  <si>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</si>
  <si>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</si>
  <si>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</si>
  <si>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</si>
  <si>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</si>
  <si>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</si>
  <si>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</si>
  <si>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</si>
  <si>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</si>
  <si>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</si>
  <si>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</si>
  <si>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</si>
  <si>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</si>
  <si>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</si>
  <si>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</si>
  <si>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</si>
  <si>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</si>
  <si>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</si>
  <si>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</si>
  <si>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</si>
  <si>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</si>
  <si>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</si>
  <si>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</si>
  <si>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</si>
  <si>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</si>
  <si>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</si>
  <si>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</si>
  <si>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</si>
  <si>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</si>
  <si>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</si>
  <si>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</si>
  <si>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</si>
  <si>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</si>
  <si>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</si>
  <si>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</si>
  <si>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</si>
  <si>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</si>
  <si>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</si>
  <si>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</si>
  <si>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</si>
  <si>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</si>
  <si>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</si>
  <si>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</si>
  <si>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</si>
  <si>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</si>
  <si>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</si>
  <si>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</si>
  <si>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</si>
  <si>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</si>
  <si>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</si>
  <si>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</si>
  <si>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</si>
  <si>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</si>
  <si>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</si>
  <si>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</si>
  <si>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</si>
  <si>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</si>
  <si>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</si>
  <si>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</si>
  <si>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</si>
  <si>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</si>
  <si>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</si>
  <si>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</si>
  <si>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</si>
  <si>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</si>
  <si>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</si>
  <si>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</si>
  <si>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</si>
  <si>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</si>
  <si>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</si>
  <si>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</si>
  <si>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</si>
  <si>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</si>
  <si>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</si>
  <si>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</si>
  <si>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</si>
  <si>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</si>
  <si>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</si>
  <si>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</si>
  <si>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</si>
  <si>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</si>
  <si>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</si>
  <si>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</si>
  <si>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</si>
  <si>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</si>
  <si>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</si>
  <si>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</si>
  <si>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</si>
  <si>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</si>
  <si>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</si>
  <si>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</si>
  <si>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</si>
  <si>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</si>
  <si>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</si>
  <si>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</si>
  <si>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</si>
  <si>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</si>
  <si>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</si>
  <si>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</si>
  <si>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</si>
  <si>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</si>
  <si>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</si>
  <si>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</si>
  <si>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</si>
  <si>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</si>
  <si>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</si>
  <si>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</si>
  <si>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</si>
  <si>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</si>
  <si>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</si>
  <si>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</si>
  <si>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</si>
  <si>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</si>
  <si>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</si>
  <si>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</si>
  <si>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</si>
  <si>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</si>
  <si>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</si>
  <si>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</si>
  <si>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</si>
  <si>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</si>
  <si>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</si>
  <si>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</si>
  <si>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</si>
  <si>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</si>
  <si>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</si>
  <si>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</si>
  <si>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</si>
  <si>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</si>
  <si>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</si>
  <si>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</si>
  <si>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</si>
  <si>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</si>
  <si>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</si>
  <si>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</si>
  <si>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</si>
  <si>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</si>
  <si>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</si>
  <si>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</si>
  <si>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</si>
  <si>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</si>
  <si>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</si>
  <si>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</si>
  <si>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</si>
  <si>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</si>
  <si>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</si>
  <si>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</si>
  <si>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</si>
  <si>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</si>
  <si>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</si>
  <si>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</si>
  <si>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</si>
  <si>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</si>
  <si>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</si>
  <si>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</si>
  <si>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</si>
  <si>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</si>
  <si>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</si>
  <si>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</si>
  <si>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</si>
  <si>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</si>
  <si>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</si>
  <si>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</si>
  <si>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</si>
  <si>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</si>
  <si>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</si>
  <si>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</si>
  <si>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</si>
  <si>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</si>
  <si>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</si>
  <si>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</si>
  <si>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</si>
  <si>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</si>
  <si>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</si>
  <si>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</si>
  <si>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</si>
  <si>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</si>
  <si>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</si>
  <si>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</si>
  <si>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</si>
  <si>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</si>
  <si>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</si>
  <si>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</si>
  <si>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</si>
  <si>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</si>
  <si>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</si>
  <si>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</si>
  <si>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</si>
  <si>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</si>
  <si>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</si>
  <si>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</si>
  <si>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</si>
  <si>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</si>
  <si>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</si>
  <si>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</si>
  <si>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</si>
  <si>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</si>
  <si>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</si>
  <si>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</si>
  <si>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</si>
  <si>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</si>
  <si>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</si>
  <si>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</si>
  <si>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</si>
  <si>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</si>
  <si>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</si>
  <si>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</si>
  <si>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</si>
  <si>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</si>
  <si>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</si>
  <si>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</si>
  <si>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</si>
  <si>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</si>
  <si>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</si>
  <si>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</si>
  <si>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</si>
  <si>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</si>
  <si>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</si>
  <si>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</si>
  <si>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</si>
  <si>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</si>
  <si>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</si>
  <si>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</si>
  <si>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</si>
  <si>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</si>
  <si>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</si>
  <si>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</si>
  <si>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</si>
  <si>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</si>
  <si>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</si>
  <si>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</si>
  <si>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</si>
  <si>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</si>
  <si>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</si>
  <si>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</si>
  <si>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</si>
  <si>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</si>
  <si>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</si>
  <si>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</si>
  <si>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</si>
  <si>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</si>
  <si>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</si>
  <si>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</si>
  <si>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</si>
  <si>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</si>
  <si>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</si>
  <si>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</si>
  <si>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</si>
  <si>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</si>
  <si>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</si>
  <si>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</si>
  <si>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</si>
  <si>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</si>
  <si>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</si>
  <si>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</si>
  <si>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</si>
  <si>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</si>
  <si>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</si>
  <si>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</si>
  <si>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</si>
  <si>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</si>
  <si>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</si>
  <si>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</si>
  <si>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</si>
  <si>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</si>
  <si>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</si>
  <si>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</si>
  <si>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</si>
  <si>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</si>
  <si>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</si>
  <si>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</si>
  <si>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</si>
  <si>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</si>
  <si>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</si>
  <si>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</si>
  <si>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</si>
  <si>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</si>
  <si>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</si>
  <si>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</si>
  <si>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</si>
  <si>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</si>
  <si>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</si>
  <si>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</si>
  <si>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</si>
  <si>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</si>
  <si>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</si>
  <si>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</si>
  <si>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</si>
  <si>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</si>
  <si>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</si>
  <si>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</si>
  <si>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</si>
  <si>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</si>
  <si>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</si>
  <si>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</si>
  <si>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</si>
  <si>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</si>
  <si>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</si>
  <si>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</si>
  <si>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</si>
  <si>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</si>
  <si>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</si>
  <si>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</si>
  <si>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</si>
  <si>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</si>
  <si>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</si>
  <si>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</si>
  <si>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</si>
  <si>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</si>
  <si>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</si>
  <si>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</si>
  <si>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</si>
  <si>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</si>
  <si>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</si>
  <si>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</si>
  <si>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</si>
  <si>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</si>
  <si>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</si>
  <si>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</si>
  <si>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</si>
  <si>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</si>
  <si>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</si>
  <si>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</si>
  <si>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</si>
  <si>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</si>
  <si>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</si>
  <si>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</si>
  <si>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</si>
  <si>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</si>
  <si>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</si>
  <si>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</si>
  <si>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</si>
  <si>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</si>
  <si>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</si>
  <si>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</si>
  <si>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</si>
  <si>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</si>
  <si>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</si>
  <si>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</si>
  <si>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</si>
  <si>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</si>
  <si>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</si>
  <si>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</si>
  <si>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</si>
  <si>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</si>
  <si>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</si>
  <si>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</si>
  <si>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</si>
  <si>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</si>
  <si>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</si>
  <si>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</si>
  <si>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</si>
  <si>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</si>
  <si>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</si>
  <si>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</si>
  <si>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</si>
  <si>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</si>
  <si>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</si>
  <si>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</si>
  <si>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</si>
  <si>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</si>
  <si>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</si>
  <si>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</si>
  <si>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</si>
  <si>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</si>
  <si>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</si>
  <si>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</si>
  <si>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</si>
  <si>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</si>
  <si>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</si>
  <si>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</si>
  <si>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</si>
  <si>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</si>
  <si>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</si>
  <si>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</si>
  <si>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</si>
  <si>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</si>
  <si>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</si>
  <si>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</si>
  <si>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</si>
  <si>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</si>
  <si>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</si>
  <si>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</si>
  <si>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</si>
  <si>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</si>
  <si>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</si>
  <si>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</si>
  <si>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</si>
  <si>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</si>
  <si>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</si>
  <si>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</si>
  <si>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</si>
  <si>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</si>
  <si>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</si>
  <si>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</si>
  <si>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</si>
  <si>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</si>
  <si>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</si>
  <si>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</si>
  <si>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</si>
  <si>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</si>
  <si>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</si>
  <si>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</si>
  <si>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</si>
  <si>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</si>
  <si>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</si>
  <si>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</si>
  <si>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</si>
  <si>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</si>
  <si>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</si>
  <si>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</si>
  <si>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</si>
  <si>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</si>
  <si>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</si>
  <si>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</si>
  <si>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</si>
  <si>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</si>
  <si>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</si>
  <si>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</si>
  <si>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</si>
  <si>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</si>
  <si>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</si>
  <si>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</si>
  <si>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</si>
  <si>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</si>
  <si>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</si>
  <si>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</si>
  <si>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</si>
  <si>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</si>
  <si>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</si>
  <si>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</si>
  <si>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</si>
  <si>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</si>
  <si>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</si>
  <si>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</si>
  <si>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</si>
  <si>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</si>
  <si>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</si>
  <si>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</si>
  <si>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</si>
  <si>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</si>
  <si>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</si>
  <si>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</si>
  <si>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</si>
  <si>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</si>
  <si>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</si>
  <si>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</si>
  <si>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</si>
  <si>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</si>
  <si>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</si>
  <si>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</si>
  <si>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</si>
  <si>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</si>
  <si>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</si>
  <si>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</si>
  <si>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</si>
  <si>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</si>
  <si>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</si>
  <si>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</si>
  <si>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</si>
  <si>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</si>
  <si>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</si>
  <si>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</si>
  <si>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</si>
  <si>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</si>
  <si>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</si>
  <si>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</si>
  <si>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</si>
  <si>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</si>
  <si>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</si>
  <si>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</si>
  <si>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</si>
  <si>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</si>
  <si>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</si>
  <si>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</si>
  <si>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</si>
  <si>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</si>
  <si>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</si>
  <si>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</si>
  <si>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</si>
  <si>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</si>
  <si>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</si>
  <si>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</si>
  <si>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</si>
  <si>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</si>
  <si>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</si>
  <si>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</si>
  <si>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</si>
  <si>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</si>
  <si>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</si>
  <si>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</si>
  <si>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</si>
  <si>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</si>
  <si>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</si>
  <si>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</si>
  <si>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</si>
  <si>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</si>
  <si>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</si>
  <si>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</si>
  <si>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</si>
  <si>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</si>
  <si>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</si>
  <si>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</si>
  <si>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</si>
  <si>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</si>
  <si>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</si>
  <si>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</si>
  <si>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</si>
  <si>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</si>
  <si>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</si>
  <si>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</si>
  <si>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</si>
  <si>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</si>
  <si>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</si>
  <si>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</si>
  <si>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</si>
  <si>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</si>
  <si>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</si>
  <si>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</si>
  <si>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</si>
  <si>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</si>
  <si>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</si>
  <si>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</si>
  <si>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</si>
  <si>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</si>
  <si>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</si>
  <si>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</si>
  <si>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</si>
  <si>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</si>
  <si>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</si>
  <si>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</si>
  <si>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</si>
  <si>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</si>
  <si>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</si>
  <si>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</si>
  <si>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</si>
  <si>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</si>
  <si>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</si>
  <si>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</si>
  <si>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</si>
  <si>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</si>
  <si>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</si>
  <si>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</si>
  <si>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</si>
  <si>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</si>
  <si>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</si>
  <si>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</si>
  <si>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</si>
  <si>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</si>
  <si>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</si>
  <si>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</si>
  <si>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</si>
  <si>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</si>
  <si>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</si>
  <si>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</si>
  <si>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</si>
  <si>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</si>
  <si>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</si>
  <si>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</si>
  <si>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</si>
  <si>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</si>
  <si>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</si>
  <si>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</si>
  <si>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</si>
  <si>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</si>
  <si>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</si>
  <si>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</si>
  <si>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</si>
  <si>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</si>
  <si>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</si>
  <si>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</si>
  <si>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</si>
  <si>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</si>
  <si>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</si>
  <si>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</si>
  <si>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</si>
  <si>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</si>
  <si>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</si>
  <si>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</si>
  <si>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</si>
  <si>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</si>
  <si>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</si>
  <si>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</si>
  <si>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</si>
  <si>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</si>
  <si>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</si>
  <si>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</si>
  <si>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</si>
  <si>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</si>
  <si>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</si>
  <si>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</si>
  <si>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</si>
  <si>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</si>
  <si>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</si>
  <si>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</si>
  <si>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</si>
  <si>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</si>
  <si>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</si>
  <si>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</si>
  <si>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</si>
  <si>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</si>
  <si>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</si>
  <si>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</si>
  <si>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</si>
  <si>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</si>
  <si>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</si>
  <si>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</si>
  <si>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</si>
  <si>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</si>
  <si>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</si>
  <si>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</si>
  <si>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</si>
  <si>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</si>
  <si>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</si>
  <si>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</si>
  <si>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</si>
  <si>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</si>
  <si>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</si>
  <si>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</si>
  <si>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</si>
  <si>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</si>
  <si>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</si>
  <si>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</si>
  <si>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</si>
  <si>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</si>
  <si>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</si>
  <si>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</si>
  <si>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</si>
  <si>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</si>
  <si>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</si>
  <si>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</si>
  <si>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</si>
  <si>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</si>
  <si>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</si>
  <si>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</si>
  <si>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</si>
  <si>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</si>
  <si>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</si>
  <si>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</si>
  <si>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</si>
  <si>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</si>
  <si>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</si>
  <si>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</si>
  <si>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</si>
  <si>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</si>
  <si>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</si>
  <si>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</si>
  <si>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</si>
  <si>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</si>
  <si>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</si>
  <si>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</si>
  <si>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</si>
  <si>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</si>
  <si>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</si>
  <si>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</si>
  <si>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</si>
  <si>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</si>
  <si>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</si>
  <si>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</si>
  <si>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</si>
  <si>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</si>
  <si>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</si>
  <si>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</si>
  <si>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</si>
  <si>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</si>
  <si>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</si>
  <si>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</si>
  <si>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</si>
  <si>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</si>
  <si>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</si>
  <si>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</si>
  <si>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</si>
  <si>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</si>
  <si>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</si>
  <si>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</si>
  <si>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</si>
  <si>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</si>
  <si>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</si>
  <si>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</si>
  <si>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</si>
  <si>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</si>
  <si>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</si>
  <si>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</si>
  <si>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</si>
  <si>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</si>
  <si>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</si>
  <si>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</si>
  <si>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</si>
  <si>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</si>
  <si>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</si>
  <si>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</si>
  <si>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</si>
  <si>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</si>
  <si>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</si>
  <si>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</si>
  <si>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</si>
  <si>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</si>
  <si>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</si>
  <si>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</si>
  <si>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</si>
  <si>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</si>
  <si>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</si>
  <si>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</si>
  <si>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</si>
  <si>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</si>
  <si>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</si>
  <si>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</si>
  <si>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</si>
  <si>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</si>
  <si>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</si>
  <si>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</si>
  <si>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</si>
  <si>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</si>
  <si>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</si>
  <si>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</si>
  <si>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</si>
  <si>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</si>
  <si>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</si>
  <si>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</si>
  <si>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</si>
  <si>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</si>
  <si>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</si>
  <si>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</si>
  <si>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</si>
  <si>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</si>
  <si>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</si>
  <si>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</si>
  <si>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</si>
  <si>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</si>
  <si>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</si>
  <si>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</si>
  <si>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</si>
  <si>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</si>
  <si>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</si>
  <si>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</si>
  <si>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</si>
  <si>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</si>
  <si>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</si>
  <si>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</si>
  <si>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</si>
  <si>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</si>
  <si>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</si>
  <si>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</si>
  <si>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</si>
  <si>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</si>
  <si>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</si>
  <si>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</si>
  <si>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</si>
  <si>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</si>
  <si>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</si>
  <si>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</si>
  <si>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</si>
  <si>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</si>
  <si>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</si>
  <si>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</si>
  <si>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</si>
  <si>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</si>
  <si>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</si>
  <si>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</si>
  <si>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</si>
  <si>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</si>
  <si>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</si>
  <si>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</si>
  <si>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</si>
  <si>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</si>
  <si>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</si>
  <si>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</si>
  <si>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</si>
  <si>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</si>
  <si>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</si>
  <si>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</si>
  <si>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</si>
  <si>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</si>
  <si>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</si>
  <si>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</si>
  <si>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</si>
  <si>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</si>
  <si>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</si>
  <si>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</si>
  <si>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</si>
  <si>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</si>
  <si>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</si>
  <si>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</si>
  <si>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</si>
  <si>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</si>
  <si>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</si>
  <si>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</si>
  <si>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</si>
  <si>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</si>
  <si>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</si>
  <si>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</si>
  <si>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</si>
  <si>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</si>
  <si>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</si>
  <si>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</si>
  <si>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</si>
  <si>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</si>
  <si>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</si>
  <si>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</si>
  <si>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</si>
  <si>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</si>
  <si>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</si>
  <si>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</si>
  <si>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</si>
  <si>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</si>
  <si>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</si>
  <si>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</si>
  <si>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</si>
  <si>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</si>
  <si>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</si>
  <si>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</si>
  <si>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</si>
  <si>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</si>
  <si>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</si>
  <si>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</si>
  <si>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</si>
  <si>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</si>
  <si>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</si>
  <si>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</si>
  <si>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</si>
  <si>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</si>
  <si>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</si>
  <si>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</si>
  <si>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</si>
  <si>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</si>
  <si>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</si>
  <si>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</si>
  <si>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</si>
  <si>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</si>
  <si>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</si>
  <si>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</si>
  <si>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</si>
  <si>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</si>
  <si>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</si>
  <si>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</si>
  <si>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</si>
  <si>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</si>
  <si>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</si>
  <si>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</si>
  <si>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</si>
  <si>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</si>
  <si>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</si>
  <si>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</si>
  <si>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</si>
  <si>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</si>
  <si>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</si>
  <si>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</si>
  <si>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</si>
  <si>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</si>
  <si>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</si>
  <si>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</si>
  <si>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</si>
  <si>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</si>
  <si>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</si>
  <si>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</si>
  <si>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</si>
  <si>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</si>
  <si>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</si>
  <si>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</si>
  <si>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</si>
  <si>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</si>
  <si>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</si>
  <si>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</si>
  <si>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</si>
  <si>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</si>
  <si>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</si>
  <si>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</si>
  <si>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</si>
  <si>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</si>
  <si>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</si>
  <si>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</si>
  <si>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</si>
  <si>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</si>
  <si>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</si>
  <si>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</si>
  <si>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</si>
  <si>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</si>
  <si>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</si>
  <si>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</si>
  <si>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</si>
  <si>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</si>
  <si>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</si>
  <si>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</si>
  <si>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</si>
  <si>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</si>
  <si>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</si>
  <si>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</si>
  <si>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</si>
  <si>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</si>
  <si>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</si>
  <si>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</si>
  <si>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</si>
  <si>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</si>
  <si>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</si>
  <si>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</si>
  <si>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</si>
  <si>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</si>
  <si>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</si>
  <si>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</si>
  <si>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</si>
  <si>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</si>
  <si>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</si>
  <si>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</si>
  <si>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</si>
  <si>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</si>
  <si>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</si>
  <si>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</si>
  <si>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</si>
  <si>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</si>
  <si>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</si>
  <si>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</si>
  <si>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</si>
  <si>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</si>
  <si>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</si>
  <si>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</si>
  <si>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</si>
  <si>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</si>
  <si>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</si>
  <si>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</si>
  <si>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</si>
  <si>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</si>
  <si>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</si>
  <si>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</si>
  <si>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</si>
  <si>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</si>
  <si>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</si>
  <si>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</si>
  <si>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</si>
  <si>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</si>
  <si>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</si>
  <si>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</si>
  <si>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</si>
  <si>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</si>
  <si>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</si>
  <si>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</si>
  <si>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</si>
  <si>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</si>
  <si>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</si>
  <si>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</si>
  <si>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</si>
  <si>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</si>
  <si>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</si>
  <si>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</si>
  <si>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</si>
  <si>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</si>
  <si>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</si>
  <si>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</si>
  <si>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</si>
  <si>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</si>
  <si>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</si>
  <si>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</si>
  <si>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</si>
  <si>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</si>
  <si>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</si>
  <si>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</si>
  <si>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</si>
  <si>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</si>
  <si>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</si>
  <si>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</si>
  <si>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</si>
  <si>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</si>
  <si>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</si>
  <si>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</si>
  <si>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</si>
  <si>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</si>
  <si>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</si>
  <si>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</si>
  <si>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</si>
  <si>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</si>
  <si>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</si>
  <si>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</si>
  <si>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</si>
  <si>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</si>
  <si>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</si>
  <si>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</si>
  <si>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</si>
  <si>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</si>
  <si>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</si>
  <si>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</si>
  <si>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</si>
  <si>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</si>
  <si>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</si>
  <si>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</si>
  <si>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</si>
  <si>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</si>
  <si>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</si>
  <si>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</si>
  <si>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</si>
  <si>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</si>
  <si>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</si>
  <si>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</si>
  <si>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</si>
  <si>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</si>
  <si>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</si>
  <si>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</si>
  <si>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</si>
  <si>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</si>
  <si>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</si>
  <si>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</si>
  <si>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</si>
  <si>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</si>
  <si>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</si>
  <si>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</si>
  <si>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</si>
  <si>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</si>
  <si>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</si>
  <si>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</si>
  <si>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</si>
  <si>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</si>
  <si>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</si>
  <si>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</si>
  <si>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</si>
  <si>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</si>
  <si>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</si>
  <si>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</si>
  <si>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</si>
  <si>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</si>
  <si>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</si>
  <si>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</si>
  <si>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</si>
  <si>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</si>
  <si>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</si>
  <si>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</si>
  <si>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</si>
  <si>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</si>
  <si>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</si>
  <si>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</si>
  <si>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</si>
  <si>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</si>
  <si>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</si>
  <si>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</si>
  <si>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</si>
  <si>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</si>
  <si>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</si>
  <si>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</si>
  <si>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</si>
  <si>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</si>
  <si>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</si>
  <si>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</si>
  <si>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</si>
  <si>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</si>
  <si>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</si>
  <si>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</si>
  <si>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</si>
  <si>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</si>
  <si>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</si>
  <si>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</si>
  <si>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</si>
  <si>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</si>
  <si>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</si>
  <si>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</si>
  <si>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</si>
  <si>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</si>
  <si>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</si>
  <si>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</si>
  <si>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</si>
  <si>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</si>
  <si>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</si>
  <si>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</si>
  <si>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</si>
  <si>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</si>
  <si>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</si>
  <si>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</si>
  <si>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</si>
  <si>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</si>
  <si>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</si>
  <si>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</si>
  <si>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</si>
  <si>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</si>
  <si>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</si>
  <si>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</si>
  <si>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</si>
  <si>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</si>
  <si>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</si>
  <si>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</si>
  <si>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</si>
  <si>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</si>
  <si>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</si>
  <si>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</si>
  <si>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</si>
  <si>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</si>
  <si>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</si>
  <si>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</si>
  <si>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</si>
  <si>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</si>
  <si>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</si>
  <si>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</si>
  <si>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</si>
  <si>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</si>
  <si>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</si>
  <si>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</si>
  <si>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</si>
  <si>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</si>
  <si>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</si>
  <si>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</si>
  <si>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</si>
  <si>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</si>
  <si>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</si>
  <si>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</si>
  <si>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</si>
  <si>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</si>
  <si>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</si>
  <si>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</si>
  <si>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</si>
  <si>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</si>
  <si>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</si>
  <si>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</si>
  <si>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</si>
  <si>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</si>
  <si>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</si>
  <si>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</si>
  <si>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</si>
  <si>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</si>
  <si>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</si>
  <si>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</si>
  <si>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</si>
  <si>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</si>
  <si>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</si>
  <si>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</si>
  <si>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</si>
  <si>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</si>
  <si>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</si>
  <si>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</si>
  <si>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</si>
  <si>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</si>
  <si>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</si>
  <si>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</si>
  <si>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</si>
  <si>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</si>
  <si>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</si>
  <si>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</si>
  <si>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</si>
  <si>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</si>
  <si>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</si>
  <si>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</si>
  <si>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</si>
  <si>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</si>
  <si>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</si>
  <si>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</si>
  <si>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</si>
  <si>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</si>
  <si>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</si>
  <si>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</si>
  <si>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</si>
  <si>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</si>
  <si>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</si>
  <si>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</si>
  <si>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</si>
  <si>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</si>
  <si>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</si>
  <si>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</si>
  <si>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</si>
  <si>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</si>
  <si>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</si>
  <si>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</si>
  <si>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</si>
  <si>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</si>
  <si>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</si>
  <si>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</si>
  <si>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</si>
  <si>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</si>
  <si>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</si>
  <si>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</si>
  <si>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</si>
  <si>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</si>
  <si>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</si>
  <si>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</si>
  <si>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</si>
  <si>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</si>
  <si>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</si>
  <si>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</si>
  <si>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</si>
  <si>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</si>
  <si>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</si>
  <si>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</si>
  <si>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</si>
  <si>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</si>
  <si>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</si>
  <si>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</si>
  <si>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</si>
  <si>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</si>
  <si>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</si>
  <si>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</si>
  <si>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</si>
  <si>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</si>
  <si>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</si>
  <si>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</si>
  <si>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</si>
  <si>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</si>
  <si>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</si>
  <si>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</si>
  <si>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</si>
  <si>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</si>
  <si>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</si>
  <si>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</si>
  <si>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</si>
  <si>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</si>
  <si>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</si>
  <si>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</si>
  <si>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</si>
  <si>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</si>
  <si>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</si>
  <si>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</si>
  <si>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</si>
  <si>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</si>
  <si>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</si>
  <si>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</si>
  <si>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</si>
  <si>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</si>
  <si>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</si>
  <si>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</si>
  <si>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</si>
  <si>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</si>
  <si>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</si>
  <si>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</si>
  <si>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</si>
  <si>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</si>
  <si>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</si>
  <si>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</si>
  <si>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</si>
  <si>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</si>
  <si>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</si>
  <si>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</si>
  <si>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</si>
  <si>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</si>
  <si>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</si>
  <si>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</si>
  <si>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</si>
  <si>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</si>
  <si>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</si>
  <si>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</si>
  <si>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</si>
  <si>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</si>
  <si>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</si>
  <si>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</si>
  <si>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</si>
  <si>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</si>
  <si>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</si>
  <si>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</si>
  <si>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</si>
  <si>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</si>
  <si>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</si>
  <si>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</si>
  <si>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</si>
  <si>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</si>
  <si>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</si>
  <si>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</si>
  <si>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</si>
  <si>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</si>
  <si>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</si>
  <si>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</si>
  <si>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</si>
  <si>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</si>
  <si>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</si>
  <si>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</si>
  <si>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</si>
  <si>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</si>
  <si>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</si>
  <si>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</si>
  <si>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</si>
  <si>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</si>
  <si>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</si>
  <si>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</si>
  <si>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</si>
  <si>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</si>
  <si>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</si>
  <si>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</si>
  <si>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</si>
  <si>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</si>
  <si>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</si>
  <si>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</si>
  <si>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</si>
  <si>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</si>
  <si>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</si>
  <si>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</si>
  <si>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</si>
  <si>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</si>
  <si>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</si>
  <si>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</si>
  <si>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</si>
  <si>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</si>
  <si>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</si>
  <si>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</si>
  <si>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</si>
  <si>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</si>
  <si>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</si>
  <si>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</si>
  <si>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</si>
  <si>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</si>
  <si>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</si>
  <si>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</si>
  <si>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</si>
  <si>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</si>
  <si>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</si>
  <si>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</si>
  <si>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</si>
  <si>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</si>
  <si>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</si>
  <si>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</si>
  <si>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</si>
  <si>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</si>
  <si>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</si>
  <si>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</si>
  <si>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</si>
  <si>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</si>
  <si>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</si>
  <si>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</si>
  <si>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</si>
  <si>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</si>
  <si>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</si>
  <si>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</si>
  <si>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</si>
  <si>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</si>
  <si>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</si>
  <si>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</si>
  <si>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</si>
  <si>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</si>
  <si>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</si>
  <si>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</si>
  <si>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</si>
  <si>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</si>
  <si>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</si>
  <si>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</si>
  <si>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</si>
  <si>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</si>
  <si>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</si>
  <si>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</si>
  <si>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</si>
  <si>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</si>
  <si>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</si>
  <si>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</si>
  <si>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</si>
  <si>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</si>
  <si>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</si>
  <si>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</si>
  <si>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</si>
  <si>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</si>
  <si>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</si>
  <si>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</si>
  <si>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</si>
  <si>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</si>
  <si>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</si>
  <si>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</si>
  <si>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</si>
  <si>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</si>
  <si>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</si>
  <si>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</si>
  <si>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</si>
  <si>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</si>
  <si>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</si>
  <si>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</si>
  <si>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</si>
  <si>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</si>
  <si>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</si>
  <si>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</si>
  <si>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</si>
  <si>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</si>
  <si>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</si>
  <si>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</si>
  <si>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</si>
  <si>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</si>
  <si>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</si>
  <si>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</si>
  <si>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</si>
  <si>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</si>
  <si>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</si>
  <si>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</si>
  <si>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</si>
  <si>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</si>
  <si>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</si>
  <si>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</si>
  <si>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</si>
  <si>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</si>
  <si>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</si>
  <si>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</si>
  <si>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</si>
  <si>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</si>
  <si>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</si>
  <si>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</si>
  <si>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</si>
  <si>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</si>
  <si>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</si>
  <si>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</si>
  <si>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</si>
  <si>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</si>
  <si>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</si>
  <si>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</si>
  <si>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</si>
  <si>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</si>
  <si>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</si>
  <si>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</si>
  <si>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</si>
  <si>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</si>
  <si>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</si>
  <si>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</si>
  <si>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</si>
  <si>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</si>
  <si>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</si>
  <si>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</si>
  <si>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</si>
  <si>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</si>
  <si>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</si>
  <si>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</si>
  <si>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</si>
  <si>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</si>
  <si>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</si>
  <si>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</si>
  <si>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</si>
  <si>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</si>
  <si>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</si>
  <si>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</si>
  <si>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</si>
  <si>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</si>
  <si>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</si>
  <si>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</si>
  <si>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</si>
  <si>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</si>
  <si>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</si>
  <si>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</si>
  <si>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</si>
  <si>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</si>
  <si>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</si>
  <si>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</si>
  <si>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</si>
  <si>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</si>
  <si>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</si>
  <si>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</si>
  <si>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</si>
  <si>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</si>
  <si>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</si>
  <si>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</si>
  <si>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</si>
  <si>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</si>
  <si>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</si>
  <si>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</si>
  <si>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</si>
  <si>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</si>
  <si>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</si>
  <si>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</si>
  <si>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</si>
  <si>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</si>
  <si>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</si>
  <si>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</si>
  <si>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</si>
  <si>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</si>
  <si>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</si>
  <si>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</si>
  <si>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</si>
  <si>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</si>
  <si>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</si>
  <si>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</si>
  <si>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</si>
  <si>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</si>
  <si>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</si>
  <si>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</si>
  <si>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</si>
  <si>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</si>
  <si>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</si>
  <si>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</si>
  <si>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</si>
  <si>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</si>
  <si>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</si>
  <si>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</si>
  <si>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</si>
  <si>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</si>
  <si>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</si>
  <si>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</si>
  <si>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</si>
  <si>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</si>
  <si>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</si>
  <si>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</si>
  <si>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</si>
  <si>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</si>
  <si>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</si>
  <si>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</si>
  <si>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</si>
  <si>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</si>
  <si>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</si>
  <si>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</si>
  <si>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</si>
  <si>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</si>
  <si>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</si>
  <si>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</si>
  <si>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</si>
  <si>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</si>
  <si>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</si>
  <si>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</si>
  <si>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</si>
  <si>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</si>
  <si>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</si>
  <si>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</si>
  <si>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</si>
  <si>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</si>
  <si>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</si>
  <si>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</si>
  <si>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</si>
  <si>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</si>
  <si>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</si>
  <si>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</si>
  <si>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</si>
  <si>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</si>
  <si>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</si>
  <si>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</si>
  <si>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</si>
  <si>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</si>
  <si>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</si>
  <si>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</si>
  <si>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</si>
  <si>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</si>
  <si>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</si>
  <si>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</si>
  <si>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</si>
  <si>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</si>
  <si>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</si>
  <si>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</si>
  <si>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</si>
  <si>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</si>
  <si>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</si>
  <si>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</si>
  <si>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</si>
  <si>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</si>
  <si>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</si>
  <si>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</si>
  <si>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</si>
  <si>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</si>
  <si>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</si>
  <si>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</si>
  <si>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</si>
  <si>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</si>
  <si>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</si>
  <si>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</si>
  <si>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</si>
  <si>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</si>
  <si>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</si>
  <si>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</si>
  <si>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</si>
  <si>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</si>
  <si>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</si>
  <si>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</si>
  <si>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</si>
  <si>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</si>
  <si>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</si>
  <si>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</si>
  <si>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</si>
  <si>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</si>
  <si>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</si>
  <si>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</si>
  <si>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</si>
  <si>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</si>
  <si>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</si>
  <si>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</si>
  <si>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</si>
  <si>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</si>
  <si>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</si>
  <si>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</si>
  <si>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</si>
  <si>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</si>
  <si>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</si>
  <si>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</si>
  <si>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</si>
  <si>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</si>
  <si>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</si>
  <si>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</si>
  <si>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</si>
  <si>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</si>
  <si>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</si>
  <si>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</si>
  <si>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</si>
  <si>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</si>
  <si>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</si>
  <si>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</si>
  <si>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</si>
  <si>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</si>
  <si>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</si>
  <si>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</si>
  <si>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</si>
  <si>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</si>
  <si>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</si>
  <si>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</si>
  <si>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</si>
  <si>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</si>
  <si>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</si>
  <si>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</si>
  <si>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</si>
  <si>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</si>
  <si>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</si>
  <si>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</si>
  <si>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</si>
  <si>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</si>
  <si>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</si>
  <si>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</si>
  <si>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</si>
  <si>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</si>
  <si>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</si>
  <si>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</si>
  <si>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</si>
  <si>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</si>
  <si>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</si>
  <si>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</si>
  <si>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</si>
  <si>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</si>
  <si>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</si>
  <si>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</si>
  <si>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</si>
  <si>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</si>
  <si>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</si>
  <si>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</si>
  <si>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</si>
  <si>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</si>
  <si>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</si>
  <si>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</si>
  <si>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</si>
  <si>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</si>
  <si>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</si>
  <si>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</si>
  <si>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</si>
  <si>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</si>
  <si>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</si>
  <si>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</si>
  <si>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</si>
  <si>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</si>
  <si>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</si>
  <si>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</si>
  <si>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</si>
  <si>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</si>
  <si>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</si>
  <si>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</si>
  <si>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</si>
  <si>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</si>
  <si>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</si>
  <si>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</si>
  <si>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</si>
  <si>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</si>
  <si>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</si>
  <si>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</si>
  <si>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</si>
  <si>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</si>
  <si>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</si>
  <si>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</si>
  <si>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</si>
  <si>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</si>
  <si>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</si>
  <si>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</si>
  <si>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</si>
  <si>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</si>
  <si>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</si>
  <si>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</si>
  <si>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</si>
  <si>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</si>
  <si>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</si>
  <si>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</si>
  <si>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</si>
  <si>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</si>
  <si>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</si>
  <si>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</si>
  <si>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</si>
  <si>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</si>
  <si>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</si>
  <si>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</si>
  <si>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</si>
  <si>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</si>
  <si>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</si>
  <si>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</si>
  <si>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</si>
  <si>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</si>
  <si>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</si>
  <si>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</si>
  <si>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</si>
  <si>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</si>
  <si>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</si>
  <si>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</si>
  <si>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</si>
  <si>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</si>
  <si>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</si>
  <si>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</si>
  <si>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</si>
  <si>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</si>
  <si>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</si>
  <si>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</si>
  <si>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</si>
  <si>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</si>
  <si>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</si>
  <si>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</si>
  <si>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</si>
  <si>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</si>
  <si>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</si>
  <si>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</si>
  <si>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</si>
  <si>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</si>
  <si>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</si>
  <si>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</si>
  <si>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</si>
  <si>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</si>
  <si>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</si>
  <si>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</si>
  <si>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</si>
  <si>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</si>
  <si>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</si>
  <si>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</si>
  <si>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</si>
  <si>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</si>
  <si>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</si>
  <si>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</si>
  <si>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</si>
  <si>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</si>
  <si>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</si>
  <si>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</si>
  <si>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</si>
  <si>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</si>
  <si>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</si>
  <si>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</si>
  <si>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</si>
  <si>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</si>
  <si>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</si>
  <si>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</si>
  <si>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</si>
  <si>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</si>
  <si>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</si>
  <si>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</si>
  <si>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</si>
  <si>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</si>
  <si>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</si>
  <si>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</si>
  <si>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</si>
  <si>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</si>
  <si>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</si>
  <si>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</si>
  <si>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</si>
  <si>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</si>
  <si>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</si>
  <si>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</si>
  <si>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</si>
  <si>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</si>
  <si>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</si>
  <si>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</si>
  <si>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</si>
  <si>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</si>
  <si>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</si>
  <si>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</si>
  <si>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</si>
  <si>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</si>
  <si>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</si>
  <si>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</si>
  <si>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</si>
  <si>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</si>
  <si>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</si>
  <si>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</si>
  <si>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</si>
  <si>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</si>
  <si>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</si>
  <si>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</si>
  <si>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</si>
  <si>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</si>
  <si>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</si>
  <si>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</si>
  <si>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</si>
  <si>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</si>
  <si>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</si>
  <si>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</si>
  <si>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</si>
  <si>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</si>
  <si>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</si>
  <si>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</si>
  <si>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</si>
  <si>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</si>
  <si>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</si>
  <si>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</si>
  <si>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</si>
  <si>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</si>
  <si>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</si>
  <si>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</si>
  <si>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</si>
  <si>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</si>
  <si>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</si>
  <si>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</si>
  <si>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</si>
  <si>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</si>
  <si>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</si>
  <si>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</si>
  <si>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</si>
  <si>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</si>
  <si>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</si>
  <si>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</si>
  <si>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</si>
  <si>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</si>
  <si>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</si>
  <si>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</si>
  <si>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</si>
  <si>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</si>
  <si>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</si>
  <si>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</si>
  <si>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</si>
  <si>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</si>
  <si>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</si>
  <si>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</si>
  <si>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</si>
  <si>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</si>
  <si>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</si>
  <si>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</si>
  <si>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</si>
  <si>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</si>
  <si>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</si>
  <si>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</si>
  <si>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</si>
  <si>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</si>
  <si>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</si>
  <si>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</si>
  <si>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</si>
  <si>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</si>
  <si>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</si>
  <si>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</si>
  <si>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</si>
  <si>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</si>
  <si>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</si>
  <si>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</si>
  <si>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</si>
  <si>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</si>
  <si>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</si>
  <si>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</si>
  <si>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</si>
  <si>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</si>
  <si>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</si>
  <si>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</si>
  <si>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</si>
  <si>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</si>
  <si>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</si>
  <si>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</si>
  <si>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</si>
  <si>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</si>
  <si>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</si>
  <si>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</si>
  <si>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</si>
  <si>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</si>
  <si>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</si>
  <si>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</si>
  <si>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</si>
  <si>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</si>
  <si>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</si>
  <si>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</si>
  <si>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</si>
  <si>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</si>
  <si>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</si>
  <si>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</si>
  <si>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</si>
  <si>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</si>
  <si>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</si>
  <si>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</si>
  <si>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</si>
  <si>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</si>
  <si>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</si>
  <si>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</si>
  <si>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</si>
  <si>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</si>
  <si>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</si>
  <si>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</si>
  <si>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</si>
  <si>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</si>
  <si>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</si>
  <si>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</si>
  <si>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</si>
  <si>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</si>
  <si>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</si>
  <si>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</si>
  <si>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</si>
  <si>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</si>
  <si>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</si>
  <si>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</si>
  <si>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</si>
  <si>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</si>
  <si>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</si>
  <si>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</si>
  <si>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</si>
  <si>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</si>
  <si>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</si>
  <si>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</si>
  <si>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</si>
  <si>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</si>
  <si>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</si>
  <si>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</si>
  <si>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</si>
  <si>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</si>
  <si>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</si>
  <si>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</si>
  <si>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</si>
  <si>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</si>
  <si>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</si>
  <si>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</si>
  <si>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</si>
  <si>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</si>
  <si>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</si>
  <si>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</si>
  <si>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</si>
  <si>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</si>
  <si>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</si>
  <si>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</si>
  <si>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</si>
  <si>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</si>
  <si>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</si>
  <si>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</si>
  <si>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</si>
  <si>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</si>
  <si>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</si>
  <si>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</si>
  <si>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</si>
  <si>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</si>
  <si>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</si>
  <si>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</si>
  <si>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</si>
  <si>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</si>
  <si>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</si>
  <si>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</si>
  <si>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</si>
  <si>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</si>
  <si>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</si>
  <si>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</si>
  <si>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</si>
  <si>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</si>
  <si>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</si>
  <si>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</si>
  <si>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</si>
  <si>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</si>
  <si>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</si>
  <si>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</si>
  <si>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</si>
  <si>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</si>
  <si>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</si>
  <si>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</si>
  <si>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</si>
  <si>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</si>
  <si>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</si>
  <si>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</si>
  <si>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</si>
  <si>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</si>
  <si>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</si>
  <si>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</si>
  <si>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</si>
  <si>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</si>
  <si>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</si>
  <si>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</si>
  <si>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</si>
  <si>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</si>
  <si>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</si>
  <si>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</si>
  <si>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</si>
  <si>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</si>
  <si>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</si>
  <si>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</si>
  <si>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</si>
  <si>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</si>
  <si>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</si>
  <si>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</si>
  <si>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</si>
  <si>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</si>
  <si>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</si>
  <si>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</si>
  <si>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</si>
  <si>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</si>
  <si>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</si>
  <si>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</si>
  <si>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</si>
  <si>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</si>
  <si>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</si>
  <si>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</si>
  <si>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</si>
  <si>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</si>
  <si>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</si>
  <si>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</si>
  <si>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</si>
  <si>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</si>
  <si>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</si>
  <si>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</si>
  <si>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</si>
  <si>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</si>
  <si>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</si>
  <si>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</si>
  <si>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</si>
  <si>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</si>
  <si>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</si>
  <si>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</si>
  <si>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</si>
  <si>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</si>
  <si>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</si>
  <si>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</si>
  <si>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</si>
  <si>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</si>
  <si>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</si>
  <si>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</si>
  <si>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</si>
  <si>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</si>
  <si>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</si>
  <si>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</si>
  <si>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</si>
  <si>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</si>
  <si>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</si>
  <si>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</si>
  <si>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</si>
  <si>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</si>
  <si>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</si>
  <si>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</si>
  <si>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</si>
  <si>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</si>
  <si>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</si>
  <si>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</si>
  <si>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</si>
  <si>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</si>
  <si>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</si>
  <si>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</si>
  <si>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</si>
  <si>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</si>
  <si>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</si>
  <si>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</si>
  <si>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</si>
  <si>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</si>
  <si>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</si>
  <si>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</si>
  <si>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</si>
  <si>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</si>
  <si>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</si>
  <si>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</si>
  <si>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</si>
  <si>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</si>
  <si>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</si>
  <si>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</si>
  <si>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</si>
  <si>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</si>
  <si>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</si>
  <si>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</si>
  <si>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</si>
  <si>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</si>
  <si>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</si>
  <si>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</si>
  <si>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</si>
  <si>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</si>
  <si>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</si>
  <si>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</si>
  <si>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</si>
  <si>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</si>
  <si>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</si>
  <si>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</si>
  <si>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</si>
  <si>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</si>
  <si>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</si>
  <si>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</si>
  <si>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</si>
  <si>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</si>
  <si>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</si>
  <si>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</si>
  <si>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</si>
  <si>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</si>
  <si>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</si>
  <si>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</si>
  <si>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</si>
  <si>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</si>
  <si>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</si>
  <si>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</si>
  <si>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</si>
  <si>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</si>
  <si>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</si>
  <si>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</si>
  <si>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</si>
  <si>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</si>
  <si>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</si>
  <si>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</si>
  <si>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</si>
  <si>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</si>
  <si>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</si>
  <si>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</si>
  <si>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</si>
  <si>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</si>
  <si>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</si>
  <si>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</si>
  <si>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</si>
  <si>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</si>
  <si>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</si>
  <si>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</si>
  <si>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</si>
  <si>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</si>
  <si>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</si>
  <si>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</si>
  <si>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</si>
  <si>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</si>
  <si>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</si>
  <si>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</si>
  <si>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</si>
  <si>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</si>
  <si>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</si>
  <si>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</si>
  <si>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</si>
  <si>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</si>
  <si>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</si>
  <si>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</si>
  <si>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</si>
  <si>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</si>
  <si>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</si>
  <si>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</si>
  <si>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</si>
  <si>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</si>
  <si>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</si>
  <si>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</si>
  <si>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</si>
  <si>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</si>
  <si>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</si>
  <si>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</si>
  <si>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</si>
  <si>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</si>
  <si>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</si>
  <si>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</si>
  <si>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</si>
  <si>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</si>
  <si>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</si>
  <si>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</si>
  <si>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</si>
  <si>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</si>
  <si>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</si>
  <si>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</si>
  <si>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</si>
  <si>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</si>
  <si>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</si>
  <si>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</si>
  <si>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</si>
  <si>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</si>
  <si>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</si>
  <si>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</si>
  <si>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</si>
  <si>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</si>
  <si>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</si>
  <si>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</si>
  <si>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</si>
  <si>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</si>
  <si>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</si>
  <si>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</si>
  <si>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</si>
  <si>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</si>
  <si>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</si>
  <si>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</si>
  <si>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</si>
  <si>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</si>
  <si>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</si>
  <si>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</si>
  <si>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</si>
  <si>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</si>
  <si>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</si>
  <si>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</si>
  <si>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</si>
  <si>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</si>
  <si>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</si>
  <si>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</si>
  <si>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</si>
  <si>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</si>
  <si>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</si>
  <si>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</si>
  <si>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</si>
  <si>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</si>
  <si>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</si>
  <si>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</si>
  <si>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</si>
  <si>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</si>
  <si>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</si>
  <si>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</si>
  <si>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</si>
  <si>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</si>
  <si>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</si>
  <si>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</si>
  <si>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</si>
  <si>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</si>
  <si>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</si>
  <si>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</si>
  <si>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</si>
  <si>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</si>
  <si>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</si>
  <si>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</si>
  <si>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</si>
  <si>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</si>
  <si>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</si>
  <si>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</si>
  <si>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</si>
  <si>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</si>
  <si>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</si>
  <si>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</si>
  <si>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</si>
  <si>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</si>
  <si>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</si>
  <si>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</si>
  <si>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</si>
  <si>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</si>
  <si>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</si>
  <si>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</si>
  <si>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</si>
  <si>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</si>
  <si>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</si>
  <si>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</si>
  <si>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</si>
  <si>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</si>
  <si>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</si>
  <si>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</si>
  <si>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</si>
  <si>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</si>
  <si>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</si>
  <si>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</si>
  <si>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</si>
  <si>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</si>
  <si>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</si>
  <si>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</si>
  <si>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</si>
  <si>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</si>
  <si>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</si>
  <si>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</si>
  <si>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</si>
  <si>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</si>
  <si>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</si>
  <si>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</si>
  <si>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</si>
  <si>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</si>
  <si>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</si>
  <si>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</si>
  <si>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</si>
  <si>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</si>
  <si>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</si>
  <si>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</si>
  <si>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</si>
  <si>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</si>
  <si>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</si>
  <si>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</si>
  <si>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</si>
  <si>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</si>
  <si>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</si>
  <si>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</si>
  <si>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</si>
  <si>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</si>
  <si>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</si>
  <si>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</si>
  <si>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</si>
  <si>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</si>
  <si>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</si>
  <si>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</si>
  <si>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</si>
  <si>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</si>
  <si>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</si>
  <si>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</si>
  <si>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</si>
  <si>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</si>
  <si>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</si>
  <si>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</si>
  <si>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</si>
  <si>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</si>
  <si>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</si>
  <si>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</si>
  <si>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</si>
  <si>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</si>
  <si>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</si>
  <si>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</si>
  <si>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</si>
  <si>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</si>
  <si>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</si>
  <si>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</si>
  <si>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</si>
  <si>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</si>
  <si>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</si>
  <si>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</si>
  <si>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</si>
  <si>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</si>
  <si>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</si>
  <si>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</si>
  <si>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</si>
  <si>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</si>
  <si>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</si>
  <si>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</si>
  <si>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</si>
  <si>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</si>
  <si>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</si>
  <si>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</si>
  <si>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</si>
  <si>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</si>
  <si>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</si>
  <si>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</si>
  <si>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</si>
  <si>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</si>
  <si>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</si>
  <si>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</si>
  <si>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</si>
  <si>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</si>
  <si>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</si>
  <si>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</si>
  <si>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</si>
  <si>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</si>
  <si>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</si>
  <si>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</si>
  <si>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</si>
  <si>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</si>
  <si>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</si>
  <si>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</si>
  <si>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</si>
  <si>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</si>
  <si>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</si>
  <si>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</si>
  <si>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</si>
  <si>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</si>
  <si>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</si>
  <si>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</si>
  <si>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</si>
  <si>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</si>
  <si>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</si>
  <si>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</si>
  <si>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</si>
  <si>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</si>
  <si>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</si>
  <si>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</si>
  <si>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</si>
  <si>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</si>
  <si>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</si>
  <si>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</si>
  <si>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</si>
  <si>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</si>
  <si>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</si>
  <si>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</si>
  <si>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</si>
  <si>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</si>
  <si>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</si>
  <si>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</si>
  <si>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</si>
  <si>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</si>
  <si>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</si>
  <si>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</si>
  <si>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</si>
  <si>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</si>
  <si>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</si>
  <si>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</si>
  <si>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</si>
  <si>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</si>
  <si>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</si>
  <si>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</si>
  <si>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</si>
  <si>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</si>
  <si>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</si>
  <si>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</si>
  <si>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</si>
  <si>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</si>
  <si>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</si>
  <si>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</si>
  <si>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</si>
  <si>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</si>
  <si>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</si>
  <si>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</si>
  <si>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</si>
  <si>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</si>
  <si>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</si>
  <si>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</si>
  <si>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</si>
  <si>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</si>
  <si>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</si>
  <si>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</si>
  <si>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</si>
  <si>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</si>
  <si>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</si>
  <si>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</si>
  <si>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</si>
  <si>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</si>
  <si>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</si>
  <si>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</si>
  <si>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</si>
  <si>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</si>
  <si>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</si>
  <si>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</si>
  <si>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</si>
  <si>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</si>
  <si>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</si>
  <si>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</si>
  <si>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</si>
  <si>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</si>
  <si>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</si>
  <si>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</si>
  <si>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</si>
  <si>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</si>
  <si>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</si>
  <si>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</si>
  <si>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</si>
  <si>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</si>
  <si>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</si>
  <si>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</si>
  <si>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</si>
  <si>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</si>
  <si>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</si>
  <si>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</si>
  <si>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</si>
  <si>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</si>
  <si>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</si>
  <si>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</si>
  <si>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</si>
  <si>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</si>
  <si>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</si>
  <si>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</si>
  <si>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</si>
  <si>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</si>
  <si>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</si>
  <si>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</si>
  <si>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</si>
  <si>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</si>
  <si>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</si>
  <si>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</si>
  <si>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</si>
  <si>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</si>
  <si>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</si>
  <si>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</si>
  <si>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</si>
  <si>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</si>
  <si>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</si>
  <si>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</si>
  <si>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</si>
  <si>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</si>
  <si>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</si>
  <si>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</si>
  <si>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</si>
  <si>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</si>
  <si>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</si>
  <si>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</si>
  <si>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</si>
  <si>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</si>
  <si>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</si>
  <si>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</si>
  <si>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</si>
  <si>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</si>
  <si>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</si>
  <si>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</si>
  <si>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</si>
  <si>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</si>
  <si>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</si>
  <si>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</si>
  <si>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</si>
  <si>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</si>
  <si>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</si>
  <si>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</si>
  <si>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</si>
  <si>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</si>
  <si>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</si>
  <si>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</si>
  <si>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</si>
  <si>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</si>
  <si>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</si>
  <si>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</si>
  <si>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</si>
  <si>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</si>
  <si>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</si>
  <si>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</si>
  <si>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</si>
  <si>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</si>
  <si>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</si>
  <si>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</si>
  <si>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</si>
  <si>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</si>
  <si>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</si>
  <si>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</si>
  <si>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</si>
  <si>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</si>
  <si>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</si>
  <si>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</si>
  <si>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</si>
  <si>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</si>
  <si>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</si>
  <si>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</si>
  <si>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</si>
  <si>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</si>
  <si>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</si>
  <si>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</si>
  <si>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</si>
  <si>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</si>
  <si>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</si>
  <si>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</si>
  <si>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</si>
  <si>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</si>
  <si>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</si>
  <si>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</si>
  <si>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</si>
  <si>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</si>
  <si>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</si>
  <si>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</si>
  <si>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</si>
  <si>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</si>
  <si>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</si>
  <si>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</si>
  <si>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</si>
  <si>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</si>
  <si>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</si>
  <si>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</si>
  <si>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</si>
  <si>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</si>
  <si>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</si>
  <si>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</si>
  <si>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</si>
  <si>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</si>
  <si>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</si>
  <si>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</si>
  <si>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</si>
  <si>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</si>
  <si>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</si>
  <si>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</si>
  <si>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</si>
  <si>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</si>
  <si>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</si>
  <si>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</si>
  <si>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</si>
  <si>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</si>
  <si>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</si>
  <si>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</si>
  <si>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</si>
  <si>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</si>
  <si>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</si>
  <si>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</si>
  <si>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</si>
  <si>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</si>
  <si>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</si>
  <si>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</si>
  <si>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</si>
  <si>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</si>
  <si>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</si>
  <si>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</si>
  <si>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</si>
  <si>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</si>
  <si>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</si>
  <si>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</si>
  <si>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</si>
  <si>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</si>
  <si>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</si>
  <si>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</si>
  <si>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</si>
  <si>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</si>
  <si>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</si>
  <si>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</si>
  <si>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</si>
  <si>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</si>
  <si>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</si>
  <si>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</si>
  <si>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</si>
  <si>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</si>
  <si>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</si>
  <si>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</si>
  <si>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</si>
  <si>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</si>
  <si>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</si>
  <si>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</si>
  <si>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</si>
  <si>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</si>
  <si>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</si>
  <si>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</si>
  <si>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</si>
  <si>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</si>
  <si>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</si>
  <si>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</si>
  <si>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</si>
  <si>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</si>
  <si>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</si>
  <si>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</si>
  <si>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</si>
  <si>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</si>
  <si>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</si>
  <si>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</si>
  <si>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</si>
  <si>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</si>
  <si>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</si>
  <si>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</si>
  <si>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</si>
  <si>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</si>
  <si>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</si>
  <si>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</si>
  <si>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</si>
  <si>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</si>
  <si>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</si>
  <si>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</si>
  <si>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</si>
  <si>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</si>
  <si>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</si>
  <si>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</si>
  <si>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</si>
  <si>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</si>
  <si>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</si>
  <si>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</si>
  <si>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</si>
  <si>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</si>
  <si>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</si>
  <si>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</si>
  <si>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</si>
  <si>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</si>
  <si>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</si>
  <si>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</si>
  <si>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</si>
  <si>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</si>
  <si>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</si>
  <si>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</si>
  <si>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</si>
  <si>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</si>
  <si>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</si>
  <si>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</si>
  <si>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</si>
  <si>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</si>
  <si>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</si>
  <si>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</si>
  <si>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</si>
  <si>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</si>
  <si>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</si>
  <si>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</si>
  <si>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</si>
  <si>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</si>
  <si>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</si>
  <si>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</si>
  <si>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</si>
  <si>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</si>
  <si>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</si>
  <si>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</si>
  <si>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</si>
  <si>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</si>
  <si>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</si>
  <si>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</si>
  <si>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</si>
  <si>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</si>
  <si>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</si>
  <si>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</si>
  <si>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</si>
  <si>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</si>
  <si>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</si>
  <si>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</si>
  <si>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</si>
  <si>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</si>
  <si>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</si>
  <si>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</si>
  <si>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</si>
  <si>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</si>
  <si>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</si>
  <si>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</si>
  <si>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</si>
  <si>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</si>
  <si>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</si>
  <si>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</si>
  <si>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</si>
  <si>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</si>
  <si>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</si>
  <si>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</si>
  <si>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</si>
  <si>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</si>
  <si>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</si>
  <si>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</si>
  <si>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</si>
  <si>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</si>
  <si>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</si>
  <si>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</si>
  <si>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</si>
  <si>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</si>
  <si>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</si>
  <si>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</si>
  <si>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</si>
  <si>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</si>
  <si>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</si>
  <si>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</si>
  <si>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</si>
  <si>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</si>
  <si>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</si>
  <si>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</si>
  <si>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</si>
  <si>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</si>
  <si>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</si>
  <si>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</si>
  <si>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</si>
  <si>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</si>
  <si>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</si>
  <si>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</si>
  <si>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</si>
  <si>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</si>
  <si>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</si>
  <si>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</si>
  <si>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</si>
  <si>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</si>
  <si>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</si>
  <si>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</si>
  <si>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</si>
  <si>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</si>
  <si>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</si>
  <si>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</si>
  <si>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</si>
  <si>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</si>
  <si>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</si>
  <si>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</si>
  <si>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</si>
  <si>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</si>
  <si>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</si>
  <si>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</si>
  <si>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</si>
  <si>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</si>
  <si>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</si>
  <si>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</si>
  <si>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</si>
  <si>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</si>
  <si>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</si>
  <si>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</si>
  <si>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</si>
  <si>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</si>
  <si>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</si>
  <si>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</si>
  <si>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</si>
  <si>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</si>
  <si>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</si>
  <si>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</si>
  <si>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</si>
  <si>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</si>
  <si>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</si>
  <si>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</si>
  <si>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</si>
  <si>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</si>
  <si>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</si>
  <si>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</si>
  <si>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</si>
  <si>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</si>
  <si>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</si>
  <si>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</si>
  <si>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</si>
  <si>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</si>
  <si>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</si>
  <si>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</si>
  <si>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</si>
  <si>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</si>
  <si>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</si>
  <si>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</si>
  <si>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</si>
  <si>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</si>
  <si>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</si>
  <si>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</si>
  <si>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</si>
  <si>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</si>
  <si>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</si>
  <si>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</si>
  <si>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</si>
  <si>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</si>
  <si>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</si>
  <si>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</si>
  <si>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</si>
  <si>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</si>
  <si>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</si>
  <si>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</si>
  <si>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</si>
  <si>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</si>
  <si>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</si>
  <si>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</si>
  <si>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</si>
  <si>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</si>
  <si>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</si>
  <si>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</si>
  <si>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</si>
  <si>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</si>
  <si>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</si>
  <si>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</si>
  <si>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</si>
  <si>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</si>
  <si>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</si>
  <si>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</si>
  <si>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</si>
  <si>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</si>
  <si>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</si>
  <si>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</si>
  <si>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</si>
  <si>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</si>
  <si>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</si>
  <si>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</si>
  <si>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</si>
  <si>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</si>
  <si>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</si>
  <si>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</si>
  <si>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</si>
  <si>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</si>
  <si>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</si>
  <si>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</si>
  <si>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</si>
  <si>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</si>
  <si>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</si>
  <si>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</si>
  <si>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</si>
  <si>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</si>
  <si>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</si>
  <si>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</si>
  <si>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</si>
  <si>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</si>
  <si>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</si>
  <si>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</si>
  <si>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</si>
  <si>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</si>
  <si>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</si>
  <si>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</si>
  <si>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</si>
  <si>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</si>
  <si>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</si>
  <si>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</si>
  <si>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</si>
  <si>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</si>
  <si>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</si>
  <si>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</si>
  <si>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</si>
  <si>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</si>
  <si>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</si>
  <si>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</si>
  <si>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</si>
  <si>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</si>
  <si>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</si>
  <si>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</si>
  <si>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</si>
  <si>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</si>
  <si>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</si>
  <si>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</si>
  <si>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</si>
  <si>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</si>
  <si>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</si>
  <si>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</si>
  <si>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</si>
  <si>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</si>
  <si>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</si>
  <si>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</si>
  <si>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</si>
  <si>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</si>
  <si>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</si>
  <si>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</si>
  <si>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</si>
  <si>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</si>
  <si>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</si>
  <si>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</si>
  <si>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</si>
  <si>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</si>
  <si>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</si>
  <si>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</si>
  <si>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</si>
  <si>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</si>
  <si>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</si>
  <si>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</si>
  <si>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</si>
  <si>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</si>
  <si>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</si>
  <si>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</si>
  <si>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</si>
  <si>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</si>
  <si>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</si>
  <si>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</si>
  <si>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</si>
  <si>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</si>
  <si>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</si>
  <si>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</si>
  <si>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</si>
  <si>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</si>
  <si>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</si>
  <si>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</si>
  <si>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</si>
  <si>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</si>
  <si>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</si>
  <si>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</si>
  <si>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</si>
  <si>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</si>
  <si>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</si>
  <si>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</si>
  <si>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</si>
  <si>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</si>
  <si>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</si>
  <si>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</si>
  <si>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</si>
  <si>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</si>
  <si>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</si>
  <si>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</si>
  <si>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</si>
  <si>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</si>
  <si>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</si>
  <si>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</si>
  <si>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</si>
  <si>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</si>
  <si>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</si>
  <si>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</si>
  <si>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</si>
  <si>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</si>
  <si>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</si>
  <si>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</si>
  <si>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</si>
  <si>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</si>
  <si>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</si>
  <si>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</si>
  <si>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</si>
  <si>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</si>
  <si>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</si>
  <si>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</si>
  <si>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</si>
  <si>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</si>
  <si>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</si>
  <si>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</si>
  <si>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</si>
  <si>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</si>
  <si>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</si>
  <si>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</si>
  <si>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</si>
  <si>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</si>
  <si>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</si>
  <si>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</si>
  <si>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</si>
  <si>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</si>
  <si>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</si>
  <si>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</si>
  <si>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</si>
  <si>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</si>
  <si>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</si>
  <si>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</si>
  <si>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</si>
  <si>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</si>
  <si>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</si>
  <si>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</si>
  <si>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</si>
  <si>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</si>
  <si>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</si>
  <si>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</si>
  <si>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</si>
  <si>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</si>
  <si>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</si>
  <si>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</si>
  <si>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</si>
  <si>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</si>
  <si>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</si>
  <si>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</si>
  <si>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</si>
  <si>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</si>
  <si>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</si>
  <si>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</si>
  <si>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</si>
  <si>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</si>
  <si>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</si>
  <si>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</si>
  <si>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</si>
  <si>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</si>
  <si>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</si>
  <si>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</si>
  <si>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</si>
  <si>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</si>
  <si>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</si>
  <si>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</si>
  <si>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</si>
  <si>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</si>
  <si>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</si>
  <si>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</si>
  <si>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</si>
  <si>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</si>
  <si>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</si>
  <si>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</si>
  <si>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</si>
  <si>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</si>
  <si>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</si>
  <si>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</si>
  <si>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</si>
  <si>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</si>
  <si>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</si>
  <si>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</si>
  <si>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</si>
  <si>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</si>
  <si>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</si>
  <si>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</si>
  <si>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</si>
  <si>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</si>
  <si>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</si>
  <si>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</si>
  <si>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</si>
  <si>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</si>
  <si>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</si>
  <si>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</si>
  <si>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</si>
  <si>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</si>
  <si>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</si>
  <si>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</si>
  <si>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</si>
  <si>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</si>
  <si>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</si>
  <si>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</si>
  <si>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</si>
  <si>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</si>
  <si>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</si>
  <si>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</si>
  <si>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</si>
  <si>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</si>
  <si>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</si>
  <si>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</si>
  <si>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</si>
  <si>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</si>
  <si>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</si>
  <si>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</si>
  <si>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</si>
  <si>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</si>
  <si>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</si>
  <si>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</si>
  <si>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</si>
  <si>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</si>
  <si>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</si>
  <si>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</si>
  <si>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</si>
  <si>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</si>
  <si>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</si>
  <si>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</si>
  <si>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</si>
  <si>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</si>
  <si>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</si>
  <si>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</si>
  <si>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</si>
  <si>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</si>
  <si>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</si>
  <si>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</si>
  <si>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</si>
  <si>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</si>
  <si>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</si>
  <si>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</si>
  <si>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</si>
  <si>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</si>
  <si>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</si>
  <si>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</si>
  <si>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</si>
  <si>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</si>
  <si>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</si>
  <si>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</si>
  <si>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</si>
  <si>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</si>
  <si>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</si>
  <si>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</si>
  <si>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</si>
  <si>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</si>
  <si>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</si>
  <si>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</si>
  <si>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</si>
  <si>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</si>
  <si>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</si>
  <si>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</si>
  <si>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</si>
  <si>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</si>
  <si>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</si>
  <si>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</si>
  <si>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</si>
  <si>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</si>
  <si>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</si>
  <si>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</si>
  <si>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</si>
  <si>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</si>
  <si>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</si>
  <si>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</si>
  <si>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</si>
  <si>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</si>
  <si>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</si>
  <si>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</si>
  <si>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</si>
  <si>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</si>
  <si>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</si>
  <si>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</si>
  <si>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</si>
  <si>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</si>
  <si>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</si>
  <si>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</si>
  <si>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</si>
  <si>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</si>
  <si>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</si>
  <si>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</si>
  <si>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</si>
  <si>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</si>
  <si>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</si>
  <si>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</si>
  <si>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</si>
  <si>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</si>
  <si>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</si>
  <si>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</si>
  <si>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</si>
  <si>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</si>
  <si>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</si>
  <si>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</si>
  <si>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</si>
  <si>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</si>
  <si>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</si>
  <si>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</si>
  <si>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</si>
  <si>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</si>
  <si>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</si>
  <si>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</si>
  <si>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</si>
  <si>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</si>
  <si>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</si>
  <si>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</si>
  <si>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</si>
  <si>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</si>
  <si>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</si>
  <si>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</si>
  <si>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</si>
  <si>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</si>
  <si>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</si>
  <si>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</si>
  <si>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</si>
  <si>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</si>
  <si>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</si>
  <si>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</si>
  <si>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</si>
  <si>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</si>
  <si>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</si>
  <si>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</si>
  <si>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</si>
  <si>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</si>
  <si>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</si>
  <si>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</si>
  <si>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</si>
  <si>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</si>
  <si>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</si>
  <si>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</si>
  <si>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</si>
  <si>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</si>
  <si>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</si>
  <si>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</si>
  <si>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</si>
  <si>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</si>
  <si>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</si>
  <si>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</si>
  <si>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</si>
  <si>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</si>
  <si>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</si>
  <si>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</si>
  <si>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</si>
  <si>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</si>
  <si>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</si>
  <si>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</si>
  <si>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</si>
  <si>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</si>
  <si>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</si>
  <si>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</si>
  <si>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</si>
  <si>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</si>
  <si>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</si>
  <si>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</si>
  <si>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</si>
  <si>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</si>
  <si>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</si>
  <si>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</si>
  <si>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</si>
  <si>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</si>
  <si>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</si>
  <si>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</si>
  <si>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</si>
  <si>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</si>
  <si>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</si>
  <si>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</si>
  <si>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</si>
  <si>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</si>
  <si>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</si>
  <si>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</si>
  <si>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</si>
  <si>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</si>
  <si>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</si>
  <si>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</si>
  <si>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</si>
  <si>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</si>
  <si>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</si>
  <si>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</si>
  <si>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</si>
  <si>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</si>
  <si>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</si>
  <si>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</si>
  <si>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</si>
  <si>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</si>
  <si>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</si>
  <si>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</si>
  <si>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</si>
  <si>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</si>
  <si>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</si>
  <si>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</si>
  <si>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</si>
  <si>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</si>
  <si>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</si>
  <si>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</si>
  <si>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</si>
  <si>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</si>
  <si>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</si>
  <si>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</si>
  <si>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</si>
  <si>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</si>
  <si>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</si>
  <si>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</si>
  <si>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</si>
  <si>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</si>
  <si>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</si>
  <si>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</si>
  <si>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</si>
  <si>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</si>
  <si>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</si>
  <si>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</si>
  <si>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</si>
  <si>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</si>
  <si>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</si>
  <si>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</si>
  <si>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</si>
  <si>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</si>
  <si>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</si>
  <si>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</si>
  <si>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</si>
  <si>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</si>
  <si>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</si>
  <si>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</si>
  <si>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</si>
  <si>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</si>
  <si>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</si>
  <si>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</si>
  <si>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</si>
  <si>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</si>
  <si>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</si>
  <si>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</si>
  <si>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</si>
  <si>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</si>
  <si>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</si>
  <si>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</si>
  <si>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</si>
  <si>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</si>
  <si>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</si>
  <si>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</si>
  <si>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</si>
  <si>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</si>
  <si>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</si>
  <si>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</si>
  <si>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</si>
  <si>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</si>
  <si>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</si>
  <si>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</si>
  <si>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</si>
  <si>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</si>
  <si>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</si>
  <si>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</si>
  <si>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</si>
  <si>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</si>
  <si>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</si>
  <si>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</si>
  <si>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</si>
  <si>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</si>
  <si>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</si>
  <si>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</si>
  <si>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</si>
  <si>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</si>
  <si>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</si>
  <si>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</si>
  <si>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</si>
  <si>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</si>
  <si>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</si>
  <si>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</si>
  <si>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</si>
  <si>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</si>
  <si>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</si>
  <si>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</si>
  <si>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</si>
  <si>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</si>
  <si>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</si>
  <si>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</si>
  <si>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</si>
  <si>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</si>
  <si>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</si>
  <si>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</si>
  <si>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</si>
  <si>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</si>
  <si>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</si>
  <si>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</si>
  <si>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</si>
  <si>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</si>
  <si>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</si>
  <si>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</si>
  <si>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</si>
  <si>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</si>
  <si>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</si>
  <si>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</si>
  <si>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</si>
  <si>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</si>
  <si>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</si>
  <si>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</si>
  <si>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</si>
  <si>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</si>
  <si>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</si>
  <si>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</si>
  <si>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</si>
  <si>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</si>
  <si>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</si>
  <si>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</si>
  <si>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</si>
  <si>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</si>
  <si>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</si>
  <si>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</si>
  <si>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</si>
  <si>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</si>
  <si>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</si>
  <si>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</si>
  <si>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</si>
  <si>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</si>
  <si>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</si>
  <si>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</si>
  <si>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</si>
  <si>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</si>
  <si>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</si>
  <si>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</si>
  <si>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</si>
  <si>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</si>
  <si>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</si>
  <si>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</si>
  <si>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</si>
  <si>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</si>
  <si>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</si>
  <si>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</si>
  <si>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</si>
  <si>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</si>
  <si>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</si>
  <si>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</si>
  <si>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</si>
  <si>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</si>
  <si>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</si>
  <si>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</si>
  <si>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</si>
  <si>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</si>
  <si>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</si>
  <si>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</si>
  <si>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</si>
  <si>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</si>
  <si>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</si>
  <si>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</si>
  <si>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</si>
  <si>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</si>
  <si>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</si>
  <si>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</si>
  <si>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</si>
  <si>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</si>
  <si>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</si>
  <si>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</si>
  <si>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</si>
  <si>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</si>
  <si>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</si>
  <si>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</si>
  <si>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</si>
  <si>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</si>
  <si>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</si>
  <si>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</si>
  <si>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</si>
  <si>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</si>
  <si>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</si>
  <si>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</si>
  <si>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</si>
  <si>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</si>
  <si>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</si>
  <si>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</si>
  <si>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</si>
  <si>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</si>
  <si>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</si>
  <si>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</si>
  <si>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</si>
  <si>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</si>
  <si>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</si>
  <si>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</si>
  <si>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</si>
  <si>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</si>
  <si>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</si>
  <si>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</si>
  <si>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</si>
  <si>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</si>
  <si>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</si>
  <si>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</si>
  <si>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</si>
  <si>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</si>
  <si>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</si>
  <si>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</si>
  <si>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</si>
  <si>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</si>
  <si>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</si>
  <si>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</si>
  <si>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</si>
  <si>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</si>
  <si>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</si>
  <si>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</si>
  <si>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</si>
  <si>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</si>
  <si>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</si>
  <si>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</si>
  <si>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</si>
  <si>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</si>
  <si>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</si>
  <si>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</si>
  <si>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</si>
  <si>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</si>
  <si>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</si>
  <si>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</si>
  <si>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</si>
  <si>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</si>
  <si>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</si>
  <si>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</si>
  <si>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</si>
  <si>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</si>
  <si>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</si>
  <si>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</si>
  <si>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</si>
  <si>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</si>
  <si>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</si>
  <si>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</si>
  <si>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</si>
  <si>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</si>
  <si>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</si>
  <si>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</si>
  <si>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</si>
  <si>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</si>
  <si>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</si>
  <si>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</si>
  <si>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</si>
  <si>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</si>
  <si>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</si>
  <si>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</si>
  <si>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</si>
  <si>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</si>
  <si>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</si>
  <si>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</si>
  <si>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</si>
  <si>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</si>
  <si>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</si>
  <si>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</si>
  <si>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</si>
  <si>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</si>
  <si>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</si>
  <si>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</si>
  <si>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</si>
  <si>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</si>
  <si>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</si>
  <si>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</si>
  <si>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</si>
  <si>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</si>
  <si>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</si>
  <si>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</si>
  <si>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</si>
  <si>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</si>
  <si>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</si>
  <si>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</si>
  <si>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</si>
  <si>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</si>
  <si>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</si>
  <si>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</si>
  <si>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</si>
  <si>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</si>
  <si>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</si>
  <si>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</si>
  <si>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</si>
  <si>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</si>
  <si>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</si>
  <si>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</si>
  <si>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</si>
  <si>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</si>
  <si>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</si>
  <si>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</si>
  <si>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</si>
  <si>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</si>
  <si>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</si>
  <si>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</si>
  <si>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</si>
  <si>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</si>
  <si>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</si>
  <si>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</si>
  <si>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</si>
  <si>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</si>
  <si>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</si>
  <si>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</si>
  <si>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</si>
  <si>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</si>
  <si>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</si>
  <si>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</si>
  <si>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</si>
  <si>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</si>
  <si>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</si>
  <si>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</si>
  <si>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</si>
  <si>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</si>
  <si>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</si>
  <si>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</si>
  <si>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</si>
  <si>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</si>
  <si>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</si>
  <si>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</si>
  <si>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</si>
  <si>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</si>
  <si>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</si>
  <si>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</si>
  <si>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</si>
  <si>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</si>
  <si>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</si>
  <si>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</si>
  <si>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</si>
  <si>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</si>
  <si>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</si>
  <si>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</si>
  <si>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</si>
  <si>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</si>
  <si>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</si>
  <si>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</si>
  <si>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</si>
  <si>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</si>
  <si>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</si>
  <si>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</si>
  <si>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</si>
  <si>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</si>
  <si>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</si>
  <si>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</si>
  <si>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</si>
  <si>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</si>
  <si>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</si>
  <si>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</si>
  <si>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</si>
  <si>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</si>
  <si>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</si>
  <si>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</si>
  <si>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</si>
  <si>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</si>
  <si>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</si>
  <si>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</si>
  <si>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</si>
  <si>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</si>
  <si>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</si>
  <si>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</si>
  <si>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</si>
  <si>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</si>
  <si>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</si>
  <si>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</si>
  <si>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</si>
  <si>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</si>
  <si>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</si>
  <si>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</si>
  <si>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</si>
  <si>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</si>
  <si>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</si>
  <si>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</si>
  <si>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</si>
  <si>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</si>
  <si>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</si>
  <si>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</si>
  <si>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</si>
  <si>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</si>
  <si>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</si>
  <si>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</si>
  <si>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</si>
  <si>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</si>
  <si>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</si>
  <si>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</si>
  <si>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</si>
  <si>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</si>
  <si>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</si>
  <si>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</si>
  <si>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</si>
  <si>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</si>
  <si>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</si>
  <si>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</si>
  <si>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</si>
  <si>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</si>
  <si>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</si>
  <si>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</si>
  <si>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</si>
  <si>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</si>
  <si>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</si>
  <si>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</si>
  <si>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</si>
  <si>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</si>
  <si>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</si>
  <si>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</si>
  <si>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</si>
  <si>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</si>
  <si>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</si>
  <si>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</si>
  <si>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</si>
  <si>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</si>
  <si>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</si>
  <si>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</si>
  <si>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</si>
  <si>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</si>
  <si>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</si>
  <si>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</si>
  <si>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</si>
  <si>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</si>
  <si>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</si>
  <si>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</si>
  <si>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</si>
  <si>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</si>
  <si>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</si>
  <si>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</si>
  <si>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</si>
  <si>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</si>
  <si>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</si>
  <si>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</si>
  <si>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</si>
  <si>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</si>
  <si>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</si>
  <si>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</si>
  <si>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</si>
  <si>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</si>
  <si>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</si>
  <si>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</si>
  <si>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</si>
  <si>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</si>
  <si>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</si>
  <si>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</si>
  <si>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</si>
  <si>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</si>
  <si>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</si>
  <si>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</si>
  <si>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</si>
  <si>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</si>
  <si>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</si>
  <si>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</si>
  <si>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</si>
  <si>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</si>
  <si>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</si>
  <si>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</si>
  <si>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</si>
  <si>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</si>
  <si>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</si>
  <si>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</si>
  <si>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</si>
  <si>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</si>
  <si>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</si>
  <si>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</si>
  <si>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</si>
  <si>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</si>
  <si>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</si>
  <si>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</si>
  <si>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</si>
  <si>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</si>
  <si>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</si>
  <si>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</si>
  <si>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</si>
  <si>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</si>
  <si>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</si>
  <si>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</si>
  <si>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</si>
  <si>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</si>
  <si>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</si>
  <si>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</si>
  <si>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</si>
  <si>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</si>
  <si>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</si>
  <si>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</si>
  <si>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</si>
  <si>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</si>
  <si>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</si>
  <si>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</si>
  <si>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</si>
  <si>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</si>
  <si>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</si>
  <si>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</si>
  <si>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</si>
  <si>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</si>
  <si>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</si>
  <si>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</si>
  <si>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</si>
  <si>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</si>
  <si>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</si>
  <si>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</si>
  <si>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</si>
  <si>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</si>
  <si>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</si>
  <si>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</si>
  <si>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</si>
  <si>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</si>
  <si>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</si>
  <si>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</si>
  <si>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</si>
  <si>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</si>
  <si>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</si>
  <si>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</si>
  <si>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</si>
  <si>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</si>
  <si>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</si>
  <si>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</si>
  <si>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</si>
  <si>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</si>
  <si>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</si>
  <si>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</si>
  <si>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</si>
  <si>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</si>
  <si>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</si>
  <si>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</si>
  <si>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</si>
  <si>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</si>
  <si>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</si>
  <si>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</si>
  <si>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</si>
  <si>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</si>
  <si>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</si>
  <si>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</si>
  <si>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</si>
  <si>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</si>
  <si>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</si>
  <si>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</si>
  <si>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</si>
  <si>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</si>
  <si>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</si>
  <si>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</si>
  <si>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</si>
  <si>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</si>
  <si>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</si>
  <si>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</si>
  <si>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</si>
  <si>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</si>
  <si>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</si>
  <si>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</si>
  <si>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</si>
  <si>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</si>
  <si>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</si>
  <si>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</si>
  <si>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</si>
  <si>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</si>
  <si>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</si>
  <si>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</si>
  <si>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</si>
  <si>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</si>
  <si>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</si>
  <si>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</si>
  <si>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</si>
  <si>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</si>
  <si>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</si>
  <si>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</si>
  <si>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</si>
  <si>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</si>
  <si>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</si>
  <si>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</si>
  <si>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</si>
  <si>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</si>
  <si>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</si>
  <si>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</si>
  <si>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</si>
  <si>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</si>
  <si>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</si>
  <si>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</si>
  <si>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</si>
  <si>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</si>
  <si>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</si>
  <si>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</si>
  <si>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</si>
  <si>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</si>
  <si>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</si>
  <si>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</si>
  <si>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</si>
  <si>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</si>
  <si>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</si>
  <si>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</si>
  <si>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</si>
  <si>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</si>
  <si>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</si>
  <si>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</si>
  <si>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</si>
  <si>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</si>
  <si>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</si>
  <si>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</si>
  <si>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</si>
  <si>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</si>
  <si>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</si>
  <si>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</si>
  <si>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</si>
  <si>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</si>
  <si>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</si>
  <si>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</si>
  <si>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</si>
  <si>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</si>
  <si>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</si>
  <si>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</si>
  <si>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</si>
  <si>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</si>
  <si>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</si>
  <si>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</si>
  <si>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</si>
  <si>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</si>
  <si>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</si>
  <si>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</si>
  <si>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</si>
  <si>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</si>
  <si>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</si>
  <si>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</si>
  <si>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</si>
  <si>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</si>
  <si>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</si>
  <si>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</si>
  <si>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</si>
  <si>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</si>
  <si>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</si>
  <si>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</si>
  <si>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</si>
  <si>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</si>
  <si>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</si>
  <si>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</si>
  <si>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</si>
  <si>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</si>
  <si>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</si>
  <si>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</si>
  <si>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</si>
  <si>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</si>
  <si>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</si>
  <si>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</si>
  <si>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</si>
  <si>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</si>
  <si>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</si>
  <si>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</si>
  <si>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</si>
  <si>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</si>
  <si>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</si>
  <si>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</si>
  <si>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</si>
  <si>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</si>
  <si>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</si>
  <si>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</si>
  <si>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</si>
  <si>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</si>
  <si>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</si>
  <si>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</si>
  <si>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</si>
  <si>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</si>
  <si>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</si>
  <si>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</si>
  <si>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</si>
  <si>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</si>
  <si>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</si>
  <si>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</si>
  <si>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</si>
  <si>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</si>
  <si>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</si>
  <si>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</si>
  <si>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</si>
  <si>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</si>
  <si>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</si>
  <si>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</si>
  <si>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</si>
  <si>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</si>
  <si>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</si>
  <si>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</si>
  <si>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</si>
  <si>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</si>
  <si>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</si>
  <si>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</si>
  <si>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</si>
  <si>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</si>
  <si>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</si>
  <si>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</si>
  <si>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</si>
  <si>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</si>
  <si>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</si>
  <si>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</si>
  <si>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</si>
  <si>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</si>
  <si>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</si>
  <si>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</si>
  <si>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</si>
  <si>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</si>
  <si>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</si>
  <si>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</si>
  <si>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</si>
  <si>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</si>
  <si>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</si>
  <si>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</si>
  <si>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</si>
  <si>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</si>
  <si>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</si>
  <si>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</si>
  <si>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</si>
  <si>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</si>
  <si>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</si>
  <si>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</si>
  <si>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</si>
  <si>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</si>
  <si>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</si>
  <si>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</si>
  <si>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</si>
  <si>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</si>
  <si>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</si>
  <si>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</si>
  <si>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</si>
  <si>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</si>
  <si>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</si>
  <si>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</si>
  <si>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</si>
  <si>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</si>
  <si>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</si>
  <si>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</si>
  <si>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</si>
  <si>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</si>
  <si>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</si>
  <si>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</si>
  <si>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</si>
  <si>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</si>
  <si>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</si>
  <si>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</si>
  <si>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</si>
  <si>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</si>
  <si>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</si>
  <si>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</si>
  <si>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</si>
  <si>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</si>
  <si>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</si>
  <si>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</si>
  <si>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</si>
  <si>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</si>
  <si>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</si>
  <si>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</si>
  <si>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</si>
  <si>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</si>
  <si>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</si>
  <si>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</si>
  <si>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</si>
  <si>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</si>
  <si>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</si>
  <si>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</si>
  <si>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</si>
  <si>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</si>
  <si>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</si>
  <si>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</si>
  <si>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</si>
  <si>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</si>
  <si>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</si>
  <si>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</si>
  <si>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</si>
  <si>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</si>
  <si>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</si>
  <si>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</si>
  <si>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</si>
  <si>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</si>
  <si>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</si>
  <si>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</si>
  <si>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</si>
  <si>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</si>
  <si>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</si>
  <si>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</si>
  <si>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</si>
  <si>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</si>
  <si>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</si>
  <si>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</si>
  <si>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</si>
  <si>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</si>
  <si>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</si>
  <si>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</si>
  <si>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</si>
  <si>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</si>
  <si>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</si>
  <si>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</si>
  <si>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</si>
  <si>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</si>
  <si>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</si>
  <si>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</si>
  <si>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</si>
  <si>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</si>
  <si>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</si>
  <si>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</si>
  <si>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</si>
  <si>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</si>
  <si>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</si>
  <si>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</si>
  <si>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</si>
  <si>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</si>
  <si>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</si>
  <si>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</si>
  <si>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</si>
  <si>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</si>
  <si>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</si>
  <si>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</si>
  <si>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</si>
  <si>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</si>
  <si>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</si>
  <si>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</si>
  <si>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</si>
  <si>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</si>
  <si>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</si>
  <si>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</si>
  <si>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</si>
  <si>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</si>
  <si>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</si>
  <si>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</si>
  <si>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</si>
  <si>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</si>
  <si>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</si>
  <si>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</si>
  <si>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</si>
  <si>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</si>
  <si>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</si>
  <si>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</si>
  <si>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</si>
  <si>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</si>
  <si>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</si>
  <si>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</si>
  <si>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</si>
  <si>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</si>
  <si>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</si>
  <si>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</si>
  <si>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</si>
  <si>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</si>
  <si>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</si>
  <si>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</si>
  <si>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</si>
  <si>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</si>
  <si>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</si>
  <si>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</si>
  <si>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</si>
  <si>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</si>
  <si>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</si>
  <si>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</si>
  <si>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</si>
  <si>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</si>
  <si>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</si>
  <si>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</si>
  <si>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</si>
  <si>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</si>
  <si>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</si>
  <si>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</si>
  <si>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</si>
  <si>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</si>
  <si>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</si>
  <si>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</si>
  <si>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</si>
  <si>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</si>
  <si>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</si>
  <si>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</si>
  <si>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</si>
  <si>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</si>
  <si>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</si>
  <si>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</si>
  <si>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</si>
  <si>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</si>
  <si>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</si>
  <si>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</si>
  <si>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</si>
  <si>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</si>
  <si>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</si>
  <si>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</si>
  <si>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</si>
  <si>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</si>
  <si>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</si>
  <si>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</si>
  <si>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</si>
  <si>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</si>
  <si>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</si>
  <si>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</si>
  <si>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</si>
  <si>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</si>
  <si>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</si>
  <si>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</si>
  <si>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</si>
  <si>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</si>
  <si>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</si>
  <si>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</si>
  <si>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</si>
  <si>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</si>
  <si>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</si>
  <si>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</si>
  <si>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</si>
  <si>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</si>
  <si>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</si>
  <si>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</si>
  <si>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</si>
  <si>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</si>
  <si>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</si>
  <si>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</si>
  <si>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</si>
  <si>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</si>
  <si>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</si>
  <si>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</si>
  <si>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</si>
  <si>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</si>
  <si>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</si>
  <si>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</si>
  <si>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</si>
  <si>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</si>
  <si>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</si>
  <si>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</si>
  <si>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</si>
  <si>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</si>
  <si>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</si>
  <si>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</si>
  <si>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</si>
  <si>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</si>
  <si>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</si>
  <si>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</si>
  <si>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</si>
  <si>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</si>
  <si>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</si>
  <si>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</si>
  <si>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</si>
  <si>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</si>
  <si>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</si>
  <si>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</si>
  <si>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</si>
  <si>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</si>
  <si>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</si>
  <si>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</si>
  <si>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</si>
  <si>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</si>
  <si>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</si>
  <si>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</si>
  <si>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</si>
  <si>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</si>
  <si>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</si>
  <si>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</si>
  <si>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</si>
  <si>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</si>
  <si>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</si>
  <si>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</si>
  <si>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</si>
  <si>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</si>
  <si>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</si>
  <si>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</si>
  <si>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</si>
  <si>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</si>
  <si>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</si>
  <si>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</si>
  <si>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</si>
  <si>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</si>
  <si>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</si>
  <si>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</si>
  <si>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</si>
  <si>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</si>
  <si>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</si>
  <si>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</si>
  <si>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</si>
  <si>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</si>
  <si>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</si>
  <si>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</si>
  <si>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</si>
  <si>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</si>
  <si>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</si>
  <si>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</si>
  <si>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</si>
  <si>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</si>
  <si>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</si>
  <si>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</si>
  <si>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</si>
  <si>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</si>
  <si>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</si>
  <si>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</si>
  <si>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</si>
  <si>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</si>
  <si>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</si>
  <si>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</si>
  <si>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</si>
  <si>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</si>
  <si>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</si>
  <si>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</si>
  <si>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</si>
  <si>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</si>
  <si>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</si>
  <si>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</si>
  <si>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</si>
  <si>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</si>
  <si>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</si>
  <si>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</si>
  <si>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</si>
  <si>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</si>
  <si>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</si>
  <si>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</si>
  <si>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</si>
  <si>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</si>
  <si>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</si>
  <si>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</si>
  <si>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</si>
  <si>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</si>
  <si>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</si>
  <si>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</si>
  <si>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</si>
  <si>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</si>
  <si>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</si>
  <si>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</si>
  <si>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</si>
  <si>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</si>
  <si>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</si>
  <si>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</si>
  <si>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</si>
  <si>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</si>
  <si>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</si>
  <si>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</si>
  <si>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</si>
  <si>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</si>
  <si>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</si>
  <si>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</si>
  <si>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</si>
  <si>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</si>
  <si>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</si>
  <si>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</si>
  <si>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</si>
  <si>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</si>
  <si>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</si>
  <si>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</si>
  <si>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</si>
  <si>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</si>
  <si>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</si>
  <si>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</si>
  <si>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</si>
  <si>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</si>
  <si>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</si>
  <si>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</si>
  <si>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</si>
  <si>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</si>
  <si>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</si>
  <si>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</si>
  <si>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</si>
  <si>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</si>
  <si>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</si>
  <si>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</si>
  <si>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</si>
  <si>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</si>
  <si>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</si>
  <si>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</si>
  <si>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</si>
  <si>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</si>
  <si>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</si>
  <si>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</si>
  <si>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</si>
  <si>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</si>
  <si>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</si>
  <si>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</si>
  <si>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</si>
  <si>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</si>
  <si>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</si>
  <si>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</si>
  <si>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</si>
  <si>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</si>
  <si>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</si>
  <si>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</si>
  <si>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</si>
  <si>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</si>
  <si>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</si>
  <si>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</si>
  <si>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</si>
  <si>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</si>
  <si>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</si>
  <si>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</si>
  <si>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</si>
  <si>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</si>
  <si>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</si>
  <si>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</si>
  <si>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</si>
  <si>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</si>
  <si>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</si>
  <si>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</si>
  <si>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</si>
  <si>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</si>
  <si>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</si>
  <si>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</si>
  <si>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</si>
  <si>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</si>
  <si>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</si>
  <si>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</si>
  <si>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</si>
  <si>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</si>
  <si>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</si>
  <si>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</si>
  <si>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</si>
  <si>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</si>
  <si>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</si>
  <si>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</si>
  <si>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</si>
  <si>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</si>
  <si>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</si>
  <si>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</si>
  <si>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</si>
  <si>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</si>
  <si>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</si>
  <si>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</si>
  <si>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</si>
  <si>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</si>
  <si>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</si>
  <si>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</si>
  <si>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</si>
  <si>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</si>
  <si>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</si>
  <si>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</si>
  <si>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</si>
  <si>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</si>
  <si>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</si>
  <si>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</si>
  <si>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</si>
  <si>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</si>
  <si>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</si>
  <si>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</si>
  <si>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</si>
  <si>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</si>
  <si>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</si>
  <si>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</si>
  <si>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</si>
  <si>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</si>
  <si>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</si>
  <si>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</si>
  <si>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</si>
  <si>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</si>
  <si>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</si>
  <si>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</si>
  <si>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</si>
  <si>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</si>
  <si>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</si>
  <si>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</si>
  <si>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</si>
  <si>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</si>
  <si>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</si>
  <si>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</si>
  <si>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</si>
  <si>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</si>
  <si>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</si>
  <si>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</si>
  <si>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</si>
  <si>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</si>
  <si>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</si>
  <si>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</si>
  <si>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</si>
  <si>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</si>
  <si>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</si>
  <si>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</si>
  <si>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</si>
  <si>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</si>
  <si>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</si>
  <si>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</si>
  <si>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</si>
  <si>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</si>
  <si>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</si>
  <si>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</si>
  <si>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</si>
  <si>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</si>
  <si>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</si>
  <si>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</si>
  <si>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</si>
  <si>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</si>
  <si>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</si>
  <si>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</si>
  <si>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</si>
  <si>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</si>
  <si>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</si>
  <si>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</si>
  <si>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</si>
  <si>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</si>
  <si>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</si>
  <si>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</si>
  <si>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</si>
  <si>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</si>
  <si>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</si>
  <si>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</si>
  <si>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</si>
  <si>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</si>
  <si>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</si>
  <si>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</si>
  <si>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</si>
  <si>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</si>
  <si>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</si>
  <si>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</si>
  <si>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</si>
  <si>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</si>
  <si>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</si>
  <si>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</si>
  <si>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</si>
  <si>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</si>
  <si>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</si>
  <si>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</si>
  <si>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</si>
  <si>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</si>
  <si>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</si>
  <si>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</si>
  <si>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</si>
  <si>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</si>
  <si>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</si>
  <si>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</si>
  <si>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</si>
  <si>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</si>
  <si>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</si>
  <si>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</si>
  <si>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</si>
  <si>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</si>
  <si>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</si>
  <si>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</si>
  <si>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</si>
  <si>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</si>
  <si>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</si>
  <si>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</si>
  <si>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</si>
  <si>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</si>
  <si>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</si>
  <si>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</si>
  <si>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</si>
  <si>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</si>
  <si>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</si>
  <si>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</si>
  <si>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</si>
  <si>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</si>
  <si>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</si>
  <si>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</si>
  <si>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</si>
  <si>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</si>
  <si>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</si>
  <si>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</si>
  <si>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</si>
  <si>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</si>
  <si>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</si>
  <si>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</si>
  <si>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</si>
  <si>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</si>
  <si>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</si>
  <si>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</si>
  <si>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</si>
  <si>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</si>
  <si>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</si>
  <si>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</si>
  <si>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</si>
  <si>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</si>
  <si>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</si>
  <si>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</si>
  <si>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</si>
  <si>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</si>
  <si>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</si>
  <si>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</si>
  <si>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</si>
  <si>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</si>
  <si>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</si>
  <si>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</si>
  <si>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</si>
  <si>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</si>
  <si>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</si>
  <si>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</si>
  <si>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</si>
  <si>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</si>
  <si>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</si>
  <si>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</si>
  <si>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</si>
  <si>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</si>
  <si>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</si>
  <si>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</si>
  <si>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</si>
  <si>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</si>
  <si>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</si>
  <si>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</si>
  <si>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</si>
  <si>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</si>
  <si>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</si>
  <si>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</si>
  <si>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</si>
  <si>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</si>
  <si>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</si>
  <si>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</si>
  <si>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</si>
  <si>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</si>
  <si>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</si>
  <si>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</si>
  <si>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</si>
  <si>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</si>
  <si>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</si>
  <si>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</si>
  <si>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</si>
  <si>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</si>
  <si>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</si>
  <si>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</si>
  <si>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</si>
  <si>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</si>
  <si>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</si>
  <si>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</si>
  <si>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</si>
  <si>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</si>
  <si>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</si>
  <si>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</si>
  <si>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</si>
  <si>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</si>
  <si>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</si>
  <si>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</si>
  <si>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</si>
  <si>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</si>
  <si>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</si>
  <si>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</si>
  <si>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</si>
  <si>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</si>
  <si>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</si>
  <si>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</si>
  <si>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</si>
  <si>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</si>
  <si>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</si>
  <si>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</si>
  <si>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</si>
  <si>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</si>
  <si>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</si>
  <si>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</si>
  <si>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</si>
  <si>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</si>
  <si>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</si>
  <si>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</si>
  <si>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</si>
  <si>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</si>
  <si>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</si>
  <si>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</si>
  <si>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</si>
  <si>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</si>
  <si>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</si>
  <si>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</si>
  <si>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</si>
  <si>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</si>
  <si>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</si>
  <si>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</si>
  <si>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</si>
  <si>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</si>
  <si>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</si>
  <si>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</si>
  <si>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</si>
  <si>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</si>
  <si>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</si>
  <si>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</si>
  <si>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</si>
  <si>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</si>
  <si>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</si>
  <si>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</si>
  <si>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</si>
  <si>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</si>
  <si>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</si>
  <si>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</si>
  <si>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</si>
  <si>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</si>
  <si>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</si>
  <si>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</si>
  <si>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</si>
  <si>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</si>
  <si>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</si>
  <si>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</si>
  <si>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</si>
  <si>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</si>
  <si>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</si>
  <si>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</si>
  <si>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</si>
  <si>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</si>
  <si>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</si>
  <si>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</si>
  <si>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</si>
  <si>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</si>
  <si>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</si>
  <si>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</si>
  <si>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</si>
  <si>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</si>
  <si>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</si>
  <si>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</si>
  <si>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</si>
  <si>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</si>
  <si>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</si>
  <si>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</si>
  <si>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</si>
  <si>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</si>
  <si>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</si>
  <si>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</si>
  <si>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</si>
  <si>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</si>
  <si>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</si>
  <si>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</si>
  <si>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</si>
  <si>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</si>
  <si>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</si>
  <si>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</si>
  <si>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</si>
  <si>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</si>
  <si>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</si>
  <si>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</si>
  <si>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</si>
  <si>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</si>
  <si>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</si>
  <si>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</si>
  <si>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</si>
  <si>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</si>
  <si>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</si>
  <si>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</si>
  <si>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</si>
  <si>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</si>
  <si>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</si>
  <si>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</si>
  <si>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</si>
  <si>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</si>
  <si>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</si>
  <si>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</si>
  <si>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</si>
  <si>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</si>
  <si>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</si>
  <si>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</si>
  <si>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</si>
  <si>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</si>
  <si>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</si>
  <si>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</si>
  <si>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</si>
  <si>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</si>
  <si>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</si>
  <si>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</si>
  <si>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</si>
  <si>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</si>
  <si>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</si>
  <si>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</si>
  <si>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</si>
  <si>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</si>
  <si>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</si>
  <si>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</si>
  <si>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</si>
  <si>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</si>
  <si>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</si>
  <si>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</si>
  <si>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</si>
  <si>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</si>
  <si>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</si>
  <si>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</si>
  <si>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</si>
  <si>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</si>
  <si>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</si>
  <si>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</si>
  <si>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</si>
  <si>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</si>
  <si>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</si>
  <si>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</si>
  <si>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</si>
  <si>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</si>
  <si>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</si>
  <si>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</si>
  <si>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</si>
  <si>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</si>
  <si>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</si>
  <si>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</si>
  <si>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</si>
  <si>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</si>
  <si>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</si>
  <si>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</si>
  <si>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</si>
  <si>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</si>
  <si>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</si>
  <si>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</si>
  <si>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</si>
  <si>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</si>
  <si>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</si>
  <si>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</si>
  <si>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</si>
  <si>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</si>
  <si>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</si>
  <si>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</si>
  <si>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</si>
  <si>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</si>
  <si>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</si>
  <si>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</si>
  <si>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</si>
  <si>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</si>
  <si>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</si>
  <si>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</si>
  <si>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</si>
  <si>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</si>
  <si>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</si>
  <si>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</si>
  <si>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</si>
  <si>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</si>
  <si>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</si>
  <si>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</si>
  <si>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</si>
  <si>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</si>
  <si>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</si>
  <si>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</si>
  <si>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</si>
  <si>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</si>
  <si>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</si>
  <si>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</si>
  <si>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</si>
  <si>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</si>
  <si>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</si>
  <si>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</si>
  <si>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</si>
  <si>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</si>
  <si>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</si>
  <si>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</si>
  <si>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</si>
  <si>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</si>
  <si>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</si>
  <si>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</si>
  <si>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</si>
  <si>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</si>
  <si>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</si>
  <si>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</si>
  <si>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</si>
  <si>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</si>
  <si>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</si>
  <si>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</si>
  <si>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</si>
  <si>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</si>
  <si>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</si>
  <si>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</si>
  <si>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</si>
  <si>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</si>
  <si>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</si>
  <si>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</si>
  <si>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</si>
  <si>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</si>
  <si>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</si>
  <si>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</si>
  <si>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</si>
  <si>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</si>
  <si>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</si>
  <si>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</si>
  <si>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</si>
  <si>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</si>
  <si>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</si>
  <si>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</si>
  <si>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</si>
  <si>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</si>
  <si>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</si>
  <si>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</si>
  <si>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</si>
  <si>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</si>
  <si>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</si>
  <si>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</si>
  <si>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</si>
  <si>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</si>
  <si>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</si>
  <si>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</si>
  <si>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</si>
  <si>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</si>
  <si>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</si>
  <si>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</si>
  <si>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</si>
  <si>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</si>
  <si>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</si>
  <si>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</si>
  <si>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</si>
  <si>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</si>
  <si>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</si>
  <si>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</si>
  <si>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</si>
  <si>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</si>
  <si>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</si>
  <si>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</si>
  <si>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</si>
  <si>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</si>
  <si>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</si>
  <si>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</si>
  <si>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</si>
  <si>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</si>
  <si>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</si>
  <si>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</si>
  <si>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</si>
  <si>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</si>
  <si>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</si>
  <si>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</si>
  <si>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</si>
  <si>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</si>
  <si>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</si>
  <si>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</si>
  <si>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</si>
  <si>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</si>
  <si>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</si>
  <si>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</si>
  <si>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</si>
  <si>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</si>
  <si>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</si>
  <si>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</si>
  <si>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</si>
  <si>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</si>
  <si>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</si>
  <si>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</si>
  <si>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</si>
  <si>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</si>
  <si>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</si>
  <si>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</si>
  <si>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</si>
  <si>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</si>
  <si>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</si>
  <si>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</si>
  <si>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</si>
  <si>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</si>
  <si>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</si>
  <si>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</si>
  <si>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</si>
  <si>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</si>
  <si>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</si>
  <si>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</si>
  <si>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</si>
  <si>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</si>
  <si>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</si>
  <si>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</si>
  <si>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</si>
  <si>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</si>
  <si>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</si>
  <si>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</si>
  <si>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</si>
  <si>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</si>
  <si>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</si>
  <si>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</si>
  <si>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</si>
  <si>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</si>
  <si>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</si>
  <si>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</si>
  <si>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</si>
  <si>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</si>
  <si>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</si>
  <si>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</si>
  <si>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</si>
  <si>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</si>
  <si>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</si>
  <si>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</si>
  <si>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</si>
  <si>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</si>
  <si>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</si>
  <si>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</si>
  <si>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</si>
  <si>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</si>
  <si>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</si>
  <si>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</si>
  <si>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</si>
  <si>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</si>
  <si>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</si>
  <si>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</si>
  <si>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</si>
  <si>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</si>
  <si>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</si>
  <si>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</si>
  <si>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</si>
  <si>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</si>
  <si>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</si>
  <si>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</si>
  <si>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</si>
  <si>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</si>
  <si>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</si>
  <si>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</si>
  <si>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</si>
  <si>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</si>
  <si>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</si>
  <si>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</si>
  <si>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</si>
  <si>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</si>
  <si>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</si>
  <si>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</si>
  <si>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</si>
  <si>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</si>
  <si>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</si>
  <si>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</si>
  <si>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</si>
  <si>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</si>
  <si>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</si>
  <si>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</si>
  <si>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</si>
  <si>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</si>
  <si>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</si>
  <si>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</si>
  <si>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</si>
  <si>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</si>
  <si>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</si>
  <si>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</si>
  <si>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</si>
  <si>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</si>
  <si>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</si>
  <si>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</si>
  <si>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</si>
  <si>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</si>
  <si>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</si>
  <si>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</si>
  <si>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</si>
  <si>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</si>
  <si>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</si>
  <si>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</si>
  <si>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</si>
  <si>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</si>
  <si>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</si>
  <si>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</si>
  <si>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</si>
  <si>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</si>
  <si>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</si>
  <si>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</si>
  <si>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</si>
  <si>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</si>
  <si>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</si>
  <si>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</si>
  <si>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</si>
  <si>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</si>
  <si>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</si>
  <si>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</si>
  <si>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</si>
  <si>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</si>
  <si>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</si>
  <si>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</si>
  <si>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</si>
  <si>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</si>
  <si>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</si>
  <si>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</si>
  <si>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</si>
  <si>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</si>
  <si>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</si>
  <si>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</si>
  <si>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</si>
  <si>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</si>
  <si>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</si>
  <si>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</si>
  <si>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</si>
  <si>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</si>
  <si>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</si>
  <si>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</si>
  <si>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</si>
  <si>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</si>
  <si>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</si>
  <si>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</si>
  <si>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</si>
  <si>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</si>
  <si>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</si>
  <si>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</si>
  <si>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</si>
  <si>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</si>
  <si>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</si>
  <si>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</si>
  <si>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</si>
  <si>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</si>
  <si>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</si>
  <si>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</si>
  <si>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</si>
  <si>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</si>
  <si>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</si>
  <si>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</si>
  <si>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</si>
  <si>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</si>
  <si>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</si>
  <si>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</si>
  <si>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</si>
  <si>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</si>
  <si>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</si>
  <si>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</si>
  <si>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</si>
  <si>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</si>
  <si>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</si>
  <si>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</si>
  <si>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</si>
  <si>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</si>
  <si>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</si>
  <si>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</si>
  <si>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</si>
  <si>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</si>
  <si>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</si>
  <si>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</si>
  <si>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</si>
  <si>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</si>
  <si>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</si>
  <si>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</si>
  <si>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</si>
  <si>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</si>
  <si>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</si>
  <si>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</si>
  <si>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</si>
  <si>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</si>
  <si>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</si>
  <si>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</si>
  <si>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</si>
  <si>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</si>
  <si>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</si>
  <si>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</si>
  <si>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</si>
  <si>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</si>
  <si>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</si>
  <si>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</si>
  <si>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</si>
  <si>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</si>
  <si>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</si>
  <si>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</si>
  <si>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</si>
  <si>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</si>
  <si>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</si>
  <si>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</si>
  <si>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</si>
  <si>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</si>
  <si>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</si>
  <si>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</si>
  <si>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</si>
  <si>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</si>
  <si>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</si>
  <si>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</si>
  <si>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</si>
  <si>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</si>
  <si>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</si>
  <si>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</si>
  <si>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</si>
  <si>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</si>
  <si>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</si>
  <si>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</si>
  <si>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</si>
  <si>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</si>
  <si>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</si>
  <si>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</si>
  <si>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</si>
  <si>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</si>
  <si>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</si>
  <si>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</si>
  <si>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</si>
  <si>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</si>
  <si>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</si>
  <si>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</si>
  <si>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</si>
  <si>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</si>
  <si>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</si>
  <si>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</si>
  <si>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</si>
  <si>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</si>
  <si>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</si>
  <si>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</si>
  <si>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</si>
  <si>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</si>
  <si>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</si>
  <si>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</si>
  <si>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</si>
  <si>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</si>
  <si>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</si>
  <si>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</si>
  <si>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</si>
  <si>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</si>
  <si>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</si>
  <si>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</si>
  <si>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</si>
  <si>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</si>
  <si>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</si>
  <si>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</si>
  <si>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</si>
  <si>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</si>
  <si>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</si>
  <si>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</si>
  <si>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</si>
  <si>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</si>
  <si>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</si>
  <si>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</si>
  <si>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</si>
  <si>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</si>
  <si>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</si>
  <si>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</si>
  <si>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</si>
  <si>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</si>
  <si>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</si>
  <si>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</si>
  <si>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</si>
  <si>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</si>
  <si>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</si>
  <si>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</si>
  <si>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</si>
  <si>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</si>
  <si>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</si>
  <si>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</si>
  <si>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</si>
  <si>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</si>
  <si>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</si>
  <si>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</si>
  <si>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</si>
  <si>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</si>
  <si>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</si>
  <si>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</si>
  <si>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</si>
  <si>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</si>
  <si>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</si>
  <si>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</si>
  <si>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</si>
  <si>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</si>
  <si>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</si>
  <si>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</si>
  <si>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</si>
  <si>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</si>
  <si>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</si>
  <si>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</si>
  <si>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</si>
  <si>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</si>
  <si>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</si>
  <si>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</si>
  <si>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</si>
  <si>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</si>
  <si>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</si>
  <si>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</si>
  <si>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</si>
  <si>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</si>
  <si>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</si>
  <si>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</si>
  <si>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</si>
  <si>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</si>
  <si>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</si>
  <si>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</si>
  <si>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</si>
  <si>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</si>
  <si>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</si>
  <si>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</si>
  <si>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</si>
  <si>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</si>
  <si>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</si>
  <si>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</si>
  <si>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</si>
  <si>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</si>
  <si>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</si>
  <si>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</si>
  <si>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</si>
  <si>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</si>
  <si>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</si>
  <si>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</si>
  <si>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</si>
  <si>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</si>
  <si>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</si>
  <si>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</si>
  <si>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</si>
  <si>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</si>
  <si>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</si>
  <si>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</si>
  <si>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</si>
  <si>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</si>
  <si>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</si>
  <si>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</si>
  <si>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</si>
  <si>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</si>
  <si>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</si>
  <si>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</si>
  <si>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</si>
  <si>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</si>
  <si>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</si>
  <si>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</si>
  <si>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</si>
  <si>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</si>
  <si>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</si>
  <si>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</si>
  <si>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</si>
  <si>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</si>
  <si>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</si>
  <si>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</si>
  <si>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</si>
  <si>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</si>
  <si>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</si>
  <si>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</si>
  <si>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</si>
  <si>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</si>
  <si>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</si>
  <si>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</si>
  <si>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</si>
  <si>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</si>
  <si>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</si>
  <si>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</si>
  <si>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</si>
  <si>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</si>
  <si>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</si>
  <si>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</si>
  <si>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</si>
  <si>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</si>
  <si>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</si>
  <si>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</si>
  <si>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</si>
  <si>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</si>
  <si>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</si>
  <si>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</si>
  <si>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</si>
  <si>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</si>
  <si>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</si>
  <si>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</si>
  <si>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</si>
  <si>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</si>
  <si>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</si>
  <si>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</si>
  <si>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</si>
  <si>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</si>
  <si>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</si>
  <si>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</si>
  <si>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</si>
  <si>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</si>
  <si>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</si>
  <si>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</si>
  <si>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</si>
  <si>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</si>
  <si>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</si>
  <si>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</si>
  <si>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</si>
  <si>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</si>
  <si>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</si>
  <si>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</si>
  <si>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</si>
  <si>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</si>
  <si>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</si>
  <si>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</si>
  <si>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</si>
  <si>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</si>
  <si>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</si>
  <si>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</si>
  <si>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</si>
  <si>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</si>
  <si>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</si>
  <si>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</si>
  <si>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</si>
  <si>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</si>
  <si>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</si>
  <si>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</si>
  <si>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</si>
  <si>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</si>
  <si>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</si>
  <si>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</si>
  <si>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</si>
  <si>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</si>
  <si>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</si>
  <si>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</si>
  <si>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</si>
  <si>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</si>
  <si>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</si>
  <si>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</si>
  <si>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</si>
  <si>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</si>
  <si>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</si>
  <si>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</si>
  <si>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</si>
  <si>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</si>
  <si>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</si>
  <si>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</si>
  <si>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</si>
  <si>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</si>
  <si>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</si>
  <si>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</si>
  <si>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</si>
  <si>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</si>
  <si>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</si>
  <si>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</si>
  <si>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</si>
  <si>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</si>
  <si>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</si>
  <si>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</si>
  <si>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</si>
  <si>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</si>
  <si>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</si>
  <si>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</si>
  <si>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</si>
  <si>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</si>
  <si>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</si>
  <si>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</si>
  <si>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</si>
  <si>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</si>
  <si>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</si>
  <si>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</si>
  <si>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</si>
  <si>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</si>
  <si>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</si>
  <si>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</si>
  <si>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</si>
  <si>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</si>
  <si>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</si>
  <si>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</si>
  <si>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</si>
  <si>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</si>
  <si>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</si>
  <si>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</si>
  <si>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</si>
  <si>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</si>
  <si>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</si>
  <si>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</si>
  <si>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</si>
  <si>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</si>
  <si>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</si>
  <si>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</si>
  <si>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</si>
  <si>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</si>
  <si>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</si>
  <si>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</si>
  <si>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</si>
  <si>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</si>
  <si>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</si>
  <si>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</si>
  <si>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</si>
  <si>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</si>
  <si>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</si>
  <si>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</si>
  <si>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</si>
  <si>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</si>
  <si>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</si>
  <si>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</si>
  <si>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</si>
  <si>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</si>
  <si>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</si>
  <si>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</si>
  <si>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</si>
  <si>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</si>
  <si>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</si>
  <si>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</si>
  <si>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</si>
  <si>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</si>
  <si>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</si>
  <si>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</si>
  <si>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</si>
  <si>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</si>
  <si>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</si>
  <si>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</si>
  <si>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</si>
  <si>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</si>
  <si>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</si>
  <si>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</si>
  <si>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</si>
  <si>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</si>
  <si>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</si>
  <si>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</si>
  <si>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</si>
  <si>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</si>
  <si>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</si>
  <si>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</si>
  <si>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</si>
  <si>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</si>
  <si>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</si>
  <si>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</si>
  <si>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</si>
  <si>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</si>
  <si>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</si>
  <si>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</si>
  <si>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</si>
  <si>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</si>
  <si>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</si>
  <si>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</si>
  <si>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</si>
  <si>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</si>
  <si>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</si>
  <si>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</si>
  <si>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</si>
  <si>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</si>
  <si>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</si>
  <si>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</si>
  <si>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</si>
  <si>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</si>
  <si>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</si>
  <si>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</si>
  <si>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</si>
  <si>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</si>
  <si>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</si>
  <si>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</si>
  <si>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</si>
  <si>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</si>
  <si>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</si>
  <si>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</si>
  <si>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</si>
  <si>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</si>
  <si>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</si>
  <si>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</si>
  <si>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</si>
  <si>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</si>
  <si>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</si>
  <si>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</si>
  <si>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</si>
  <si>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</si>
  <si>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</si>
  <si>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</si>
  <si>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</si>
  <si>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</si>
  <si>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</si>
  <si>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</si>
  <si>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</si>
  <si>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</si>
  <si>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</si>
  <si>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</si>
  <si>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</si>
  <si>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</si>
  <si>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</si>
  <si>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</si>
  <si>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</si>
  <si>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</si>
  <si>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</si>
  <si>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</si>
  <si>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</si>
  <si>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</si>
  <si>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</si>
  <si>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</si>
  <si>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</si>
  <si>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</si>
  <si>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</si>
  <si>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</si>
  <si>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</si>
  <si>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</si>
  <si>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</si>
  <si>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</si>
  <si>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</si>
  <si>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</si>
  <si>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</si>
  <si>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</si>
  <si>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</si>
  <si>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</si>
  <si>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</si>
  <si>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</si>
  <si>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</si>
  <si>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</si>
  <si>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</si>
  <si>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</si>
  <si>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</si>
  <si>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</si>
  <si>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</si>
  <si>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</si>
  <si>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</si>
  <si>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</si>
  <si>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</si>
  <si>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</si>
  <si>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</si>
  <si>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</si>
  <si>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</si>
  <si>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</si>
  <si>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</si>
  <si>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</si>
  <si>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</si>
  <si>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</si>
  <si>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</si>
  <si>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</si>
  <si>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</si>
  <si>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</si>
  <si>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</si>
  <si>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</si>
  <si>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</si>
  <si>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</si>
  <si>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</si>
  <si>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</si>
  <si>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</si>
  <si>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</si>
  <si>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</si>
  <si>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</si>
  <si>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</si>
  <si>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</si>
  <si>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</si>
  <si>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</si>
  <si>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</si>
  <si>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</si>
  <si>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</si>
  <si>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</si>
  <si>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</si>
  <si>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</si>
  <si>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</si>
  <si>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</si>
  <si>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</si>
  <si>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</si>
  <si>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</si>
  <si>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</si>
  <si>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</si>
  <si>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</si>
  <si>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</si>
  <si>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</si>
  <si>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</si>
  <si>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</si>
  <si>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</si>
  <si>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</si>
  <si>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</si>
  <si>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</si>
  <si>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</si>
  <si>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</si>
  <si>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</si>
  <si>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</si>
  <si>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</si>
  <si>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</si>
  <si>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</si>
  <si>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</si>
  <si>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</si>
  <si>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</si>
  <si>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</si>
  <si>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</si>
  <si>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</si>
  <si>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</si>
  <si>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</si>
  <si>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</si>
  <si>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</si>
  <si>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</si>
  <si>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</si>
  <si>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</si>
  <si>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</si>
  <si>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</si>
  <si>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</si>
  <si>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</si>
  <si>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</si>
  <si>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</si>
  <si>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</si>
  <si>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</si>
  <si>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</si>
  <si>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</si>
  <si>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</si>
  <si>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</si>
  <si>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</si>
  <si>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</si>
  <si>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</si>
  <si>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</si>
  <si>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</si>
  <si>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</si>
  <si>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</si>
  <si>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</si>
  <si>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</si>
  <si>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</si>
  <si>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</si>
  <si>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</si>
  <si>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</si>
  <si>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</si>
  <si>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</si>
  <si>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</si>
  <si>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</si>
  <si>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</si>
  <si>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</si>
  <si>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</si>
  <si>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</si>
  <si>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</si>
  <si>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</si>
  <si>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</si>
  <si>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</si>
  <si>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</si>
  <si>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</si>
  <si>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</si>
  <si>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</si>
  <si>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</si>
  <si>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</si>
  <si>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</si>
  <si>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</si>
  <si>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</si>
  <si>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</si>
  <si>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</si>
  <si>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</si>
  <si>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</si>
  <si>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</si>
  <si>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</si>
  <si>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</si>
  <si>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</si>
  <si>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</si>
  <si>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</si>
  <si>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</si>
  <si>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</si>
  <si>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</si>
  <si>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</si>
  <si>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</si>
  <si>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</si>
  <si>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</si>
  <si>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</si>
  <si>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</si>
  <si>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</si>
  <si>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</si>
  <si>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</si>
  <si>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</si>
  <si>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</si>
  <si>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</si>
  <si>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</si>
  <si>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</si>
  <si>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</si>
  <si>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</si>
  <si>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</si>
  <si>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</si>
  <si>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</si>
  <si>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</si>
  <si>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</si>
  <si>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</si>
  <si>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</si>
  <si>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</si>
  <si>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</si>
  <si>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</si>
  <si>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</si>
  <si>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</si>
  <si>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</si>
  <si>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</si>
  <si>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</si>
  <si>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</si>
  <si>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</si>
  <si>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</si>
  <si>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</si>
  <si>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</si>
  <si>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</si>
  <si>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</si>
  <si>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</si>
  <si>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</si>
  <si>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</si>
  <si>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</si>
  <si>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</si>
  <si>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</si>
  <si>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</si>
  <si>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</si>
  <si>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</si>
  <si>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</si>
  <si>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</si>
  <si>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</si>
  <si>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</si>
  <si>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</si>
  <si>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</si>
  <si>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</si>
  <si>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</si>
  <si>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</si>
  <si>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</si>
  <si>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</si>
  <si>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</si>
  <si>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</si>
  <si>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</si>
  <si>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</si>
  <si>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</si>
  <si>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</si>
  <si>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</si>
  <si>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</si>
  <si>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</si>
  <si>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</si>
  <si>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</si>
  <si>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</si>
  <si>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</si>
  <si>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</si>
  <si>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</si>
  <si>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</si>
  <si>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</si>
  <si>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</si>
  <si>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</si>
  <si>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</si>
  <si>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</si>
  <si>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</si>
  <si>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</si>
  <si>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</si>
  <si>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</si>
  <si>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</si>
  <si>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</si>
  <si>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</si>
  <si>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</si>
  <si>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</si>
  <si>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</si>
  <si>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</si>
  <si>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</si>
  <si>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</si>
  <si>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</si>
  <si>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</si>
  <si>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</si>
  <si>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</si>
  <si>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</si>
  <si>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</si>
  <si>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</si>
  <si>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</si>
  <si>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</si>
  <si>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</si>
  <si>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</si>
  <si>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</si>
  <si>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</si>
  <si>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</si>
  <si>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</si>
  <si>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</si>
  <si>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</si>
  <si>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</si>
  <si>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</si>
  <si>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</si>
  <si>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</si>
  <si>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</si>
  <si>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</si>
  <si>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</si>
  <si>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</si>
  <si>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</si>
  <si>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</si>
  <si>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</si>
  <si>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</si>
  <si>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</si>
  <si>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</si>
  <si>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</si>
  <si>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</si>
  <si>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</si>
  <si>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</si>
  <si>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</si>
  <si>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</si>
  <si>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</si>
  <si>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</si>
  <si>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</si>
  <si>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</si>
  <si>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</si>
  <si>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</si>
  <si>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</si>
  <si>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</si>
  <si>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</si>
  <si>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</si>
  <si>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</si>
  <si>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</si>
  <si>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</si>
  <si>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</si>
  <si>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</si>
  <si>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</si>
  <si>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</si>
  <si>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</si>
  <si>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</si>
  <si>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</si>
  <si>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</si>
  <si>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</si>
  <si>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</si>
  <si>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</si>
  <si>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</si>
  <si>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</si>
  <si>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</si>
  <si>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</si>
  <si>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</si>
  <si>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</si>
  <si>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</si>
  <si>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</si>
  <si>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</si>
  <si>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</si>
  <si>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</si>
  <si>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</si>
  <si>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</si>
  <si>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</si>
  <si>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</si>
  <si>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</si>
  <si>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</si>
  <si>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</si>
  <si>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</si>
  <si>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</si>
  <si>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</si>
  <si>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</si>
  <si>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</si>
  <si>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</si>
  <si>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</si>
  <si>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</si>
  <si>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</si>
  <si>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</si>
  <si>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</si>
  <si>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</si>
  <si>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</si>
  <si>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</si>
  <si>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</si>
  <si>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</si>
  <si>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</si>
  <si>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</si>
  <si>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</si>
  <si>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</si>
  <si>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</si>
  <si>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</si>
  <si>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</si>
  <si>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</si>
  <si>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</si>
  <si>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</si>
  <si>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</si>
  <si>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</si>
  <si>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</si>
  <si>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</si>
  <si>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</si>
  <si>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</si>
  <si>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</si>
  <si>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</si>
  <si>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</si>
  <si>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</si>
  <si>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</si>
  <si>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</si>
  <si>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</si>
  <si>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</si>
  <si>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</si>
  <si>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</si>
  <si>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</si>
  <si>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</si>
  <si>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</si>
  <si>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</si>
  <si>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</si>
  <si>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</si>
  <si>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</si>
  <si>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</si>
  <si>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</si>
  <si>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</si>
  <si>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</si>
  <si>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</si>
  <si>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</si>
  <si>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</si>
  <si>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</si>
  <si>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</si>
  <si>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</si>
  <si>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</si>
  <si>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</si>
  <si>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</si>
  <si>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</si>
  <si>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</si>
  <si>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</si>
  <si>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</si>
  <si>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</si>
  <si>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</si>
  <si>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</si>
  <si>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</si>
  <si>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</si>
  <si>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</si>
  <si>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</si>
  <si>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</si>
  <si>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</si>
  <si>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</si>
  <si>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</si>
  <si>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</si>
  <si>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</si>
  <si>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</si>
  <si>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</si>
  <si>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</si>
  <si>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</si>
  <si>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</si>
  <si>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</si>
  <si>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</si>
  <si>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</si>
  <si>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</si>
  <si>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</si>
  <si>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</si>
  <si>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</si>
  <si>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</si>
  <si>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</si>
  <si>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</si>
  <si>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</si>
  <si>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</si>
  <si>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</si>
  <si>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</si>
  <si>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</si>
  <si>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</si>
  <si>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</si>
  <si>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</si>
  <si>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</si>
  <si>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</si>
  <si>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</si>
  <si>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</si>
  <si>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</si>
  <si>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</si>
  <si>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</si>
  <si>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</si>
  <si>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</si>
  <si>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</si>
  <si>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</si>
  <si>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</si>
  <si>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</si>
  <si>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</si>
  <si>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</si>
  <si>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</si>
  <si>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</si>
  <si>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</si>
  <si>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</si>
  <si>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</si>
  <si>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</si>
  <si>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</si>
  <si>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</si>
  <si>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</si>
  <si>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</si>
  <si>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</si>
  <si>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</si>
  <si>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</si>
  <si>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</si>
  <si>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</si>
  <si>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</si>
  <si>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</si>
  <si>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</si>
  <si>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</si>
  <si>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</si>
  <si>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</si>
  <si>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</si>
  <si>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</si>
  <si>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</si>
  <si>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</si>
  <si>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</si>
  <si>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</si>
  <si>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</si>
  <si>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</si>
  <si>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</si>
  <si>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</si>
  <si>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</si>
  <si>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</si>
  <si>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</si>
  <si>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</si>
  <si>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</si>
  <si>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</si>
  <si>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</si>
  <si>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</si>
  <si>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</si>
  <si>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</si>
  <si>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</si>
  <si>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</si>
  <si>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</si>
  <si>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</si>
  <si>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</si>
  <si>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</si>
  <si>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</si>
  <si>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</si>
  <si>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</si>
  <si>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</si>
  <si>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</si>
  <si>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</si>
  <si>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</si>
  <si>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</si>
  <si>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</si>
  <si>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</si>
  <si>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</si>
  <si>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</si>
  <si>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</si>
  <si>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</si>
  <si>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</si>
  <si>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</si>
  <si>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</si>
  <si>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</si>
  <si>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</si>
  <si>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</si>
  <si>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</si>
  <si>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</si>
  <si>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</si>
  <si>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</si>
  <si>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</si>
  <si>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</si>
  <si>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</si>
  <si>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</si>
  <si>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</si>
  <si>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</si>
  <si>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</si>
  <si>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</si>
  <si>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</si>
  <si>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</si>
  <si>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</si>
  <si>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</si>
  <si>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</si>
  <si>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</si>
  <si>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</si>
  <si>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</si>
  <si>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</si>
  <si>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</si>
  <si>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</si>
  <si>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</si>
  <si>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</si>
  <si>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</si>
  <si>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</si>
  <si>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</si>
  <si>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</si>
  <si>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</si>
  <si>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</si>
  <si>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</si>
  <si>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</si>
  <si>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</si>
  <si>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</si>
  <si>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</si>
  <si>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</si>
  <si>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</si>
  <si>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</si>
  <si>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</si>
  <si>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</si>
  <si>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</si>
  <si>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</si>
  <si>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</si>
  <si>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</si>
  <si>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</si>
  <si>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</si>
  <si>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</si>
  <si>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</si>
  <si>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</si>
  <si>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</si>
  <si>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</si>
  <si>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</si>
  <si>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</si>
  <si>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</si>
  <si>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</si>
  <si>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</si>
  <si>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</si>
  <si>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</si>
  <si>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</si>
  <si>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</si>
  <si>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</si>
  <si>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</si>
  <si>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</si>
  <si>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</si>
  <si>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</si>
  <si>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</si>
  <si>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</si>
  <si>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</si>
  <si>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</si>
  <si>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</si>
  <si>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</si>
  <si>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</si>
  <si>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</si>
  <si>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</si>
  <si>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</si>
  <si>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</si>
  <si>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</si>
  <si>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</si>
  <si>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</si>
  <si>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</si>
  <si>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</si>
  <si>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</si>
  <si>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</si>
  <si>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</si>
  <si>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</si>
  <si>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</si>
  <si>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</si>
  <si>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</si>
  <si>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</si>
  <si>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</si>
  <si>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</si>
  <si>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</si>
  <si>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</si>
  <si>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</si>
  <si>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</si>
  <si>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</si>
  <si>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</si>
  <si>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</si>
  <si>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</si>
  <si>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</si>
  <si>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</si>
  <si>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</si>
  <si>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</si>
  <si>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</si>
  <si>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</si>
  <si>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</si>
  <si>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</si>
  <si>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</si>
  <si>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</si>
  <si>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</si>
  <si>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</si>
  <si>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</si>
  <si>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</si>
  <si>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</si>
  <si>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</si>
  <si>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</si>
  <si>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</si>
  <si>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</si>
  <si>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</si>
  <si>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</si>
  <si>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</si>
  <si>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</si>
  <si>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</si>
  <si>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</si>
  <si>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</si>
  <si>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</si>
  <si>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</si>
  <si>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</si>
  <si>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</si>
  <si>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</si>
  <si>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</si>
  <si>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</si>
  <si>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</si>
  <si>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</si>
  <si>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</si>
  <si>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</si>
  <si>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</si>
  <si>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</si>
  <si>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</si>
  <si>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</si>
  <si>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</si>
  <si>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</si>
  <si>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</si>
  <si>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</si>
  <si>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</si>
  <si>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</si>
  <si>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</si>
  <si>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</si>
  <si>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</si>
  <si>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</si>
  <si>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</si>
  <si>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</si>
  <si>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</si>
  <si>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</si>
  <si>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</si>
  <si>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</si>
  <si>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</si>
  <si>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</si>
  <si>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</si>
  <si>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</si>
  <si>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</si>
  <si>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</si>
  <si>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</si>
  <si>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</si>
  <si>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</si>
  <si>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</si>
  <si>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</si>
  <si>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</si>
  <si>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</si>
  <si>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</si>
  <si>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</si>
  <si>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</si>
  <si>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</si>
  <si>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</si>
  <si>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</si>
  <si>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</si>
  <si>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</si>
  <si>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</si>
  <si>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</si>
  <si>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</si>
  <si>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</si>
  <si>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</si>
  <si>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</si>
  <si>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</si>
  <si>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</si>
  <si>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</si>
  <si>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</si>
  <si>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</si>
  <si>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</si>
  <si>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</si>
  <si>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</si>
  <si>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</si>
  <si>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</si>
  <si>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</si>
  <si>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</si>
  <si>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</si>
  <si>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</si>
  <si>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</si>
  <si>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</si>
  <si>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</si>
  <si>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</si>
  <si>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</si>
  <si>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</si>
  <si>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</si>
  <si>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</si>
  <si>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</si>
  <si>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</si>
  <si>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</si>
  <si>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</si>
  <si>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</si>
  <si>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</si>
  <si>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</si>
  <si>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</si>
  <si>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</si>
  <si>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</si>
  <si>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</si>
  <si>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</si>
  <si>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</si>
  <si>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</si>
  <si>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</si>
  <si>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</si>
  <si>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</si>
  <si>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</si>
  <si>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</si>
  <si>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</si>
  <si>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</si>
  <si>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</si>
  <si>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</si>
  <si>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</si>
  <si>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</si>
  <si>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</si>
  <si>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</si>
  <si>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</si>
  <si>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</si>
  <si>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</si>
  <si>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</si>
  <si>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</si>
  <si>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</si>
  <si>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</si>
  <si>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</si>
  <si>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</si>
  <si>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</si>
  <si>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</si>
  <si>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</si>
  <si>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</si>
  <si>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</si>
  <si>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</si>
  <si>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</si>
  <si>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</si>
  <si>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</si>
  <si>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</si>
  <si>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</si>
  <si>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</si>
  <si>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</si>
  <si>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</si>
  <si>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</si>
  <si>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</si>
  <si>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</si>
  <si>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</si>
  <si>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</si>
  <si>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</si>
  <si>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</si>
  <si>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</si>
  <si>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</si>
  <si>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</si>
  <si>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</si>
  <si>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</si>
  <si>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</si>
  <si>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</si>
  <si>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</si>
  <si>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</si>
  <si>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</si>
  <si>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</si>
  <si>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</si>
  <si>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</si>
  <si>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</si>
  <si>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</si>
  <si>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</si>
  <si>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</si>
  <si>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</si>
  <si>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</si>
  <si>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</si>
  <si>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</si>
  <si>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</si>
  <si>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</si>
  <si>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</si>
  <si>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</si>
  <si>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</si>
  <si>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</si>
  <si>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</si>
  <si>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</si>
  <si>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</si>
  <si>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</si>
  <si>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</si>
  <si>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</si>
  <si>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</si>
  <si>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</si>
  <si>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</si>
  <si>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</si>
  <si>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</si>
  <si>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</si>
  <si>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</si>
  <si>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</si>
  <si>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</si>
  <si>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</si>
  <si>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</si>
  <si>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</si>
  <si>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</si>
  <si>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</si>
  <si>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</si>
  <si>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</si>
  <si>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</si>
  <si>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</si>
  <si>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</si>
  <si>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</si>
  <si>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</si>
  <si>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</si>
  <si>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</si>
  <si>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</si>
  <si>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</si>
  <si>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</si>
  <si>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</si>
  <si>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</si>
  <si>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</si>
  <si>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</si>
  <si>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</si>
  <si>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</si>
  <si>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</si>
  <si>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</si>
  <si>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</si>
  <si>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</si>
  <si>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</si>
  <si>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</si>
  <si>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</si>
  <si>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</si>
  <si>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</si>
  <si>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</si>
  <si>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</si>
  <si>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</si>
  <si>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</si>
  <si>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</si>
  <si>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</si>
  <si>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</si>
  <si>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</si>
  <si>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</si>
  <si>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</si>
  <si>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</si>
  <si>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</si>
  <si>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</si>
  <si>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</si>
  <si>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</si>
  <si>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</si>
  <si>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</si>
  <si>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</si>
  <si>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</si>
  <si>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</si>
  <si>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</si>
  <si>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</si>
  <si>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</si>
  <si>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</si>
  <si>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</si>
  <si>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</si>
  <si>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</si>
  <si>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</si>
  <si>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</si>
  <si>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</si>
  <si>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</si>
  <si>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</si>
  <si>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</si>
  <si>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</si>
  <si>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</si>
  <si>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</si>
  <si>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</si>
  <si>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</si>
  <si>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</si>
  <si>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</si>
  <si>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</si>
  <si>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</si>
  <si>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</si>
  <si>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</si>
  <si>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</si>
  <si>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</si>
  <si>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</si>
  <si>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</si>
  <si>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</si>
  <si>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</si>
  <si>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</si>
  <si>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</si>
  <si>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</si>
  <si>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</si>
  <si>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</si>
  <si>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</si>
  <si>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</si>
  <si>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</si>
  <si>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</si>
  <si>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</si>
  <si>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</si>
  <si>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</si>
  <si>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</si>
  <si>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</si>
  <si>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</si>
  <si>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</si>
  <si>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</si>
  <si>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</si>
  <si>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</si>
  <si>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</si>
  <si>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</si>
  <si>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</si>
  <si>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</si>
  <si>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</si>
  <si>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</si>
  <si>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</si>
  <si>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</si>
  <si>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</si>
  <si>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</si>
  <si>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</si>
  <si>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</si>
  <si>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</si>
  <si>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</si>
  <si>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</si>
  <si>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</si>
  <si>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</si>
  <si>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</si>
  <si>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</si>
  <si>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</si>
  <si>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</si>
  <si>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</si>
  <si>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</si>
  <si>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</si>
  <si>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</si>
  <si>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</si>
  <si>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</si>
  <si>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</si>
  <si>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</si>
  <si>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</si>
  <si>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</si>
  <si>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</si>
  <si>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</si>
  <si>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</si>
  <si>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</si>
  <si>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</si>
  <si>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</si>
  <si>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</si>
  <si>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</si>
  <si>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</si>
  <si>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</si>
  <si>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</si>
  <si>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</si>
  <si>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</si>
  <si>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</si>
  <si>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</si>
  <si>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</si>
  <si>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</si>
  <si>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</si>
  <si>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</si>
  <si>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</si>
  <si>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</si>
  <si>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</si>
  <si>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</si>
  <si>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</si>
  <si>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</si>
  <si>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</si>
  <si>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</si>
  <si>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</si>
  <si>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</si>
  <si>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</si>
  <si>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</si>
  <si>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</si>
  <si>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</si>
  <si>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</si>
  <si>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</si>
  <si>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</si>
  <si>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</si>
  <si>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</si>
  <si>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</si>
  <si>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</si>
  <si>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</si>
  <si>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</si>
  <si>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</si>
  <si>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</si>
  <si>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</si>
  <si>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</si>
  <si>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</si>
  <si>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</si>
  <si>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</si>
  <si>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</si>
  <si>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</si>
  <si>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</si>
  <si>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</si>
  <si>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</si>
  <si>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</si>
  <si>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</si>
  <si>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</si>
  <si>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</si>
  <si>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</si>
  <si>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</si>
  <si>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</si>
  <si>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</si>
  <si>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</si>
  <si>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</si>
  <si>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</si>
  <si>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</si>
  <si>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</si>
  <si>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</si>
  <si>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</si>
  <si>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</si>
  <si>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</si>
  <si>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</si>
  <si>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</si>
  <si>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</si>
  <si>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</si>
  <si>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</si>
  <si>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</si>
  <si>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</si>
  <si>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</si>
  <si>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</si>
  <si>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</si>
  <si>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</si>
  <si>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</si>
  <si>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</si>
  <si>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</si>
  <si>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</si>
  <si>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</si>
  <si>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</si>
  <si>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</si>
  <si>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</si>
  <si>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</si>
  <si>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</si>
  <si>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</si>
  <si>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</si>
  <si>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</si>
  <si>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</si>
  <si>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</si>
  <si>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</si>
  <si>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</si>
  <si>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</si>
  <si>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</si>
  <si>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</si>
  <si>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</si>
  <si>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</si>
  <si>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</si>
  <si>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</si>
  <si>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</si>
  <si>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</si>
  <si>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</si>
  <si>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</si>
  <si>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</si>
  <si>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</si>
  <si>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</si>
  <si>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</si>
  <si>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</si>
  <si>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</si>
  <si>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</si>
  <si>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</si>
  <si>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</si>
  <si>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</si>
  <si>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</si>
  <si>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</si>
  <si>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</si>
  <si>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</si>
  <si>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</si>
  <si>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</si>
  <si>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</si>
  <si>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</si>
  <si>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</si>
  <si>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</si>
  <si>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</si>
  <si>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</si>
  <si>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</si>
  <si>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</si>
  <si>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</si>
  <si>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</si>
  <si>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</si>
  <si>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</si>
  <si>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</si>
  <si>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</si>
  <si>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</si>
  <si>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</si>
  <si>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</si>
  <si>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</si>
  <si>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</si>
  <si>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</si>
  <si>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</si>
  <si>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</si>
  <si>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</si>
  <si>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</si>
  <si>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</si>
  <si>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</si>
  <si>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</si>
  <si>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</si>
  <si>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</si>
  <si>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</si>
  <si>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</si>
  <si>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</si>
  <si>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</si>
  <si>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</si>
  <si>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</si>
  <si>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</si>
  <si>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</si>
  <si>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</si>
  <si>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</si>
  <si>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</si>
  <si>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</si>
  <si>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</si>
  <si>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</si>
  <si>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</si>
  <si>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</si>
  <si>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</si>
  <si>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</si>
  <si>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</si>
  <si>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</si>
  <si>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</si>
  <si>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</si>
  <si>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</si>
  <si>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</si>
  <si>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</si>
  <si>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</si>
  <si>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</si>
  <si>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</si>
  <si>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</si>
  <si>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</si>
  <si>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</si>
  <si>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</si>
  <si>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</si>
  <si>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</si>
  <si>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</si>
  <si>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</si>
  <si>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</si>
  <si>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</si>
  <si>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</si>
  <si>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</si>
  <si>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</si>
  <si>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</si>
  <si>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</si>
  <si>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</si>
  <si>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</si>
  <si>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</si>
  <si>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</si>
  <si>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</si>
  <si>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</si>
  <si>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</si>
  <si>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</si>
  <si>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</si>
  <si>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</si>
  <si>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</si>
  <si>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</si>
  <si>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</si>
  <si>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</si>
  <si>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</si>
  <si>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</si>
  <si>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</si>
  <si>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</si>
  <si>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</si>
  <si>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</si>
  <si>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</si>
  <si>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</si>
  <si>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</si>
  <si>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</si>
  <si>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</si>
  <si>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</si>
  <si>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</si>
  <si>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</si>
  <si>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</si>
  <si>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</si>
  <si>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</si>
  <si>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</si>
  <si>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</si>
  <si>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</si>
  <si>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</si>
  <si>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</si>
  <si>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</si>
  <si>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</si>
  <si>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</si>
  <si>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</si>
  <si>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</si>
  <si>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</si>
  <si>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</si>
  <si>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</si>
  <si>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</si>
  <si>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</si>
  <si>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</si>
  <si>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</si>
  <si>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</si>
  <si>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</si>
  <si>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</si>
  <si>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</si>
  <si>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</si>
  <si>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</si>
  <si>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</si>
  <si>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</si>
  <si>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</si>
  <si>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</si>
  <si>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</si>
  <si>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</si>
  <si>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</si>
  <si>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</si>
  <si>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</si>
  <si>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</si>
  <si>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</si>
  <si>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</si>
  <si>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</si>
  <si>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</si>
  <si>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</si>
  <si>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</si>
  <si>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</si>
  <si>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</si>
  <si>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</si>
  <si>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</si>
  <si>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</si>
  <si>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</si>
  <si>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</si>
  <si>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</si>
  <si>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</si>
  <si>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</si>
  <si>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</si>
  <si>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</si>
  <si>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</si>
  <si>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</si>
  <si>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</si>
  <si>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</si>
  <si>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</si>
  <si>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</si>
  <si>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</si>
  <si>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</si>
  <si>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</si>
  <si>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</si>
  <si>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</si>
  <si>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</si>
  <si>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</si>
  <si>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</si>
  <si>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</si>
  <si>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</si>
  <si>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</si>
  <si>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</si>
  <si>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</si>
  <si>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</si>
  <si>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</si>
  <si>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</si>
  <si>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</si>
  <si>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</si>
  <si>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</si>
  <si>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</si>
  <si>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</si>
  <si>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</si>
  <si>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</si>
  <si>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</si>
  <si>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</si>
  <si>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</si>
  <si>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</si>
  <si>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</si>
  <si>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</si>
  <si>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</si>
  <si>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</si>
  <si>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</si>
  <si>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</si>
  <si>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</si>
  <si>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</si>
  <si>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</si>
  <si>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</si>
  <si>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</si>
  <si>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</si>
  <si>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</si>
  <si>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</si>
  <si>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</si>
  <si>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</si>
  <si>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</si>
  <si>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</si>
  <si>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</si>
  <si>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</si>
  <si>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</si>
  <si>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</si>
  <si>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</si>
  <si>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</si>
  <si>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</si>
  <si>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</si>
  <si>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</si>
  <si>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</si>
  <si>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</si>
  <si>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</si>
  <si>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</si>
  <si>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</si>
  <si>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</si>
  <si>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</si>
  <si>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</si>
  <si>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</si>
  <si>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</si>
  <si>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</si>
  <si>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</si>
  <si>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</si>
  <si>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</si>
  <si>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</si>
  <si>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</si>
  <si>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</si>
  <si>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</si>
  <si>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</si>
  <si>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</si>
  <si>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</si>
  <si>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</si>
  <si>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</si>
  <si>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</si>
  <si>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</si>
  <si>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</si>
  <si>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</si>
  <si>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</si>
  <si>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</si>
  <si>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</si>
  <si>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</si>
  <si>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</si>
  <si>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</si>
  <si>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</si>
  <si>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</si>
  <si>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</si>
  <si>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</si>
  <si>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</si>
  <si>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</si>
  <si>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</si>
  <si>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</si>
  <si>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</si>
  <si>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</si>
  <si>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</si>
  <si>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</si>
  <si>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</si>
  <si>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</si>
  <si>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</si>
  <si>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</si>
  <si>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</si>
  <si>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</si>
  <si>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</si>
  <si>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</si>
  <si>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</si>
  <si>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</si>
  <si>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</si>
  <si>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</si>
  <si>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</si>
  <si>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</si>
  <si>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</si>
  <si>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</si>
  <si>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</si>
  <si>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</si>
  <si>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</si>
  <si>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</si>
  <si>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</si>
  <si>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</si>
  <si>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</si>
  <si>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</si>
  <si>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</si>
  <si>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</si>
  <si>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</si>
  <si>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</si>
  <si>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</si>
  <si>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</si>
  <si>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</si>
  <si>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</si>
  <si>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</si>
  <si>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</si>
  <si>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</si>
  <si>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</si>
  <si>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</si>
  <si>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</si>
  <si>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</si>
  <si>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</si>
  <si>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</si>
  <si>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</si>
  <si>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</si>
  <si>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</si>
  <si>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</si>
  <si>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</si>
  <si>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</si>
  <si>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</si>
  <si>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</si>
  <si>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</si>
  <si>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</si>
  <si>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</si>
  <si>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</si>
  <si>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</si>
  <si>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</si>
  <si>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</si>
  <si>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</si>
  <si>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</si>
  <si>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</si>
  <si>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</si>
  <si>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</si>
  <si>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</si>
  <si>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</si>
  <si>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</si>
  <si>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</si>
  <si>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</si>
  <si>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</si>
  <si>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</si>
  <si>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</si>
  <si>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</si>
  <si>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</si>
  <si>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</si>
  <si>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</si>
  <si>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</si>
  <si>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</si>
  <si>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</si>
  <si>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</si>
  <si>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</si>
  <si>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</si>
  <si>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</si>
  <si>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</si>
  <si>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</si>
  <si>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</si>
  <si>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</si>
  <si>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</si>
  <si>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</si>
  <si>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</si>
  <si>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</si>
  <si>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</si>
  <si>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</si>
  <si>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</si>
  <si>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</si>
  <si>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</si>
  <si>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</si>
  <si>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</si>
  <si>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</si>
  <si>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</si>
  <si>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</si>
  <si>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</si>
  <si>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</si>
  <si>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</si>
  <si>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</si>
  <si>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</si>
  <si>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</si>
  <si>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</si>
  <si>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</si>
  <si>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</si>
  <si>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</si>
  <si>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</si>
  <si>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</si>
  <si>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</si>
  <si>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</si>
  <si>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</si>
  <si>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</si>
  <si>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</si>
  <si>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</si>
  <si>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</si>
  <si>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</si>
  <si>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</si>
  <si>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</si>
  <si>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</si>
  <si>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</si>
  <si>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</si>
  <si>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</si>
  <si>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</si>
  <si>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</si>
  <si>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</si>
  <si>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</si>
  <si>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</si>
  <si>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</si>
  <si>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</si>
  <si>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</si>
  <si>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</si>
  <si>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</si>
  <si>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</si>
  <si>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</si>
  <si>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</si>
  <si>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</si>
  <si>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</si>
  <si>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</si>
  <si>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</si>
  <si>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</si>
  <si>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</si>
  <si>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</si>
  <si>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</si>
  <si>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</si>
  <si>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</si>
  <si>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</si>
  <si>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</si>
  <si>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</si>
  <si>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</si>
  <si>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</si>
  <si>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</si>
  <si>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</si>
  <si>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</si>
  <si>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</si>
  <si>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</si>
  <si>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</si>
  <si>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</si>
  <si>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</si>
  <si>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</si>
  <si>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</si>
  <si>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</si>
  <si>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</si>
  <si>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</si>
  <si>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</si>
  <si>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</si>
  <si>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</si>
  <si>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</si>
  <si>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</si>
  <si>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</si>
  <si>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</si>
  <si>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</si>
  <si>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</si>
  <si>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</si>
  <si>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</si>
  <si>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</si>
  <si>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</si>
  <si>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</si>
  <si>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</si>
  <si>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</si>
  <si>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</si>
  <si>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</si>
  <si>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</si>
  <si>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</si>
  <si>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</si>
  <si>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</si>
  <si>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</si>
  <si>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</si>
  <si>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</si>
  <si>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</si>
  <si>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</si>
  <si>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</si>
  <si>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</si>
  <si>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</si>
  <si>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</si>
  <si>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</si>
  <si>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</si>
  <si>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</si>
  <si>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</si>
  <si>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</si>
  <si>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</si>
  <si>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</si>
  <si>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</si>
  <si>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</si>
  <si>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</si>
  <si>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</si>
  <si>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</si>
  <si>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</si>
  <si>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</si>
  <si>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</si>
  <si>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</si>
  <si>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</si>
  <si>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</si>
  <si>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</si>
  <si>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</si>
  <si>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</si>
  <si>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</si>
  <si>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</si>
  <si>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</si>
  <si>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</si>
  <si>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</si>
  <si>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</si>
  <si>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</si>
  <si>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</si>
  <si>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</si>
  <si>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</si>
  <si>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</si>
  <si>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</si>
  <si>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</si>
  <si>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</si>
  <si>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</si>
  <si>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</si>
  <si>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</si>
  <si>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</si>
  <si>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</si>
  <si>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</si>
  <si>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</si>
  <si>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</si>
  <si>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</si>
  <si>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</si>
  <si>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</si>
  <si>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</si>
  <si>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</si>
  <si>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</si>
  <si>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</si>
  <si>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</si>
  <si>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</si>
  <si>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</si>
  <si>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</si>
  <si>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</si>
  <si>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</si>
  <si>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</si>
  <si>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</si>
  <si>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</si>
  <si>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</si>
  <si>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</si>
  <si>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</si>
  <si>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</si>
  <si>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</si>
  <si>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</si>
  <si>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</si>
  <si>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</si>
  <si>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</si>
  <si>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</si>
  <si>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</si>
  <si>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</si>
  <si>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</si>
  <si>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</si>
  <si>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</si>
  <si>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</si>
  <si>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</si>
  <si>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</si>
  <si>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</si>
  <si>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</si>
  <si>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</si>
  <si>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</si>
  <si>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</si>
  <si>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</si>
  <si>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</si>
  <si>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</si>
  <si>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</si>
  <si>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</si>
  <si>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</si>
  <si>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</si>
  <si>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</si>
  <si>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</si>
  <si>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</si>
  <si>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</si>
  <si>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</si>
  <si>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</si>
  <si>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</si>
  <si>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</si>
  <si>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</si>
  <si>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</si>
  <si>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</si>
  <si>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</si>
  <si>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</si>
  <si>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</si>
  <si>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</si>
  <si>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</si>
  <si>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</si>
  <si>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</si>
  <si>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</si>
  <si>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</si>
  <si>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</si>
  <si>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</si>
  <si>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</si>
  <si>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</si>
  <si>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</si>
  <si>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</si>
  <si>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</si>
  <si>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</si>
  <si>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</si>
  <si>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</si>
  <si>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</si>
  <si>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</si>
  <si>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</si>
  <si>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</si>
  <si>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</si>
  <si>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</si>
  <si>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</si>
  <si>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</si>
  <si>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</si>
  <si>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</si>
  <si>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</si>
  <si>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</si>
  <si>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</si>
  <si>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</si>
  <si>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</si>
  <si>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</si>
  <si>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</si>
  <si>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</si>
  <si>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</si>
  <si>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</si>
  <si>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</si>
  <si>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</si>
  <si>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</si>
  <si>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</si>
  <si>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</si>
  <si>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</si>
  <si>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</si>
  <si>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</si>
  <si>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</si>
  <si>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</si>
  <si>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</si>
  <si>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</si>
  <si>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</si>
  <si>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</si>
  <si>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</si>
  <si>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</si>
  <si>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</si>
  <si>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</si>
  <si>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</si>
  <si>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</si>
  <si>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</si>
  <si>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</si>
  <si>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</si>
  <si>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</si>
  <si>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</si>
  <si>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</si>
  <si>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</si>
  <si>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</si>
  <si>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</si>
  <si>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</si>
  <si>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</si>
  <si>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</si>
  <si>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</si>
  <si>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</si>
  <si>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</si>
  <si>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</si>
  <si>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</si>
  <si>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</si>
  <si>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</si>
  <si>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</si>
  <si>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</si>
  <si>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</si>
  <si>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</si>
  <si>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</si>
  <si>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</si>
  <si>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</si>
  <si>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</si>
  <si>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</si>
  <si>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</si>
  <si>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</si>
  <si>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</si>
  <si>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</si>
  <si>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</si>
  <si>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</si>
  <si>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</si>
  <si>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</si>
  <si>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</si>
  <si>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</si>
  <si>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</si>
  <si>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</si>
  <si>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</si>
  <si>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</si>
  <si>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</si>
  <si>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</si>
  <si>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</si>
  <si>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</si>
  <si>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</si>
  <si>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</si>
  <si>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</si>
  <si>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</si>
  <si>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</si>
  <si>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</si>
  <si>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</si>
  <si>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</si>
  <si>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</si>
  <si>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</si>
  <si>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</si>
  <si>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</si>
  <si>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</si>
  <si>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</si>
  <si>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</si>
  <si>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</si>
  <si>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</si>
  <si>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</si>
  <si>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</si>
  <si>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</si>
  <si>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</si>
  <si>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</si>
  <si>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</si>
  <si>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</si>
  <si>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</si>
  <si>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</si>
  <si>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</si>
  <si>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</si>
  <si>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</si>
  <si>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</si>
  <si>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</si>
  <si>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</si>
  <si>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</si>
  <si>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</si>
  <si>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</si>
  <si>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</si>
  <si>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</si>
  <si>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</si>
  <si>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</si>
  <si>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</si>
  <si>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</si>
  <si>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</si>
  <si>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</si>
  <si>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</si>
  <si>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</si>
  <si>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</si>
  <si>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</si>
  <si>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</si>
  <si>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</si>
  <si>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</si>
  <si>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</si>
  <si>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</si>
  <si>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</si>
  <si>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</si>
  <si>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</si>
  <si>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</si>
  <si>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</si>
  <si>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</si>
  <si>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</si>
  <si>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</si>
  <si>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</si>
  <si>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</si>
  <si>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</si>
  <si>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</si>
  <si>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</si>
  <si>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</si>
  <si>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</si>
  <si>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</si>
  <si>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</si>
  <si>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</si>
  <si>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</si>
  <si>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</si>
  <si>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</si>
  <si>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</si>
  <si>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</si>
  <si>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</si>
  <si>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</si>
  <si>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</si>
  <si>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</si>
  <si>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</si>
  <si>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</si>
  <si>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</si>
  <si>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</si>
  <si>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</si>
  <si>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</si>
  <si>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</si>
  <si>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</si>
  <si>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</si>
  <si>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</si>
  <si>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</si>
  <si>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</si>
  <si>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</si>
  <si>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</si>
  <si>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</si>
  <si>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</si>
  <si>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</si>
  <si>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</si>
  <si>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</si>
  <si>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</si>
  <si>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</si>
  <si>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</si>
  <si>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</si>
  <si>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</si>
  <si>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</si>
  <si>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</si>
  <si>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</si>
  <si>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</si>
  <si>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</si>
  <si>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</si>
  <si>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</si>
  <si>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</si>
  <si>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</si>
  <si>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</si>
  <si>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</si>
  <si>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</si>
  <si>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</si>
  <si>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</si>
  <si>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</si>
  <si>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</si>
  <si>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</si>
  <si>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</si>
  <si>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</si>
  <si>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</si>
  <si>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</si>
  <si>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</si>
  <si>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</si>
  <si>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</si>
  <si>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</si>
  <si>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</si>
  <si>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</si>
  <si>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</si>
  <si>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</si>
  <si>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</si>
  <si>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</si>
  <si>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</si>
  <si>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</si>
  <si>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</si>
  <si>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</si>
  <si>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</si>
  <si>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</si>
  <si>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</si>
  <si>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</si>
  <si>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</si>
  <si>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</si>
  <si>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</si>
  <si>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</si>
  <si>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</si>
  <si>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</si>
  <si>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</si>
  <si>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</si>
  <si>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</si>
  <si>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</si>
  <si>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</si>
  <si>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</si>
  <si>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</si>
  <si>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</si>
  <si>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</si>
  <si>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</si>
  <si>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</si>
  <si>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</si>
  <si>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</si>
  <si>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</si>
  <si>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</si>
  <si>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</si>
  <si>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</si>
  <si>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</si>
  <si>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</si>
  <si>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</si>
  <si>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</si>
  <si>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</si>
  <si>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</si>
  <si>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</si>
  <si>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</si>
  <si>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</si>
  <si>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</si>
  <si>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</si>
  <si>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</si>
  <si>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</si>
  <si>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</si>
  <si>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</si>
  <si>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</si>
  <si>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</si>
  <si>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</si>
  <si>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</si>
  <si>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</si>
  <si>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</si>
  <si>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</si>
  <si>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</si>
  <si>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</si>
  <si>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</si>
  <si>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</si>
  <si>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</si>
  <si>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</si>
  <si>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</si>
  <si>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</si>
  <si>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</si>
  <si>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</si>
  <si>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</si>
  <si>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</si>
  <si>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</si>
  <si>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</si>
  <si>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</si>
  <si>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</si>
  <si>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</si>
  <si>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</si>
  <si>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</si>
  <si>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</si>
  <si>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</si>
  <si>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</si>
  <si>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</si>
  <si>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</si>
  <si>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</si>
  <si>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</si>
  <si>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</si>
  <si>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</si>
  <si>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</si>
  <si>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</si>
  <si>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</si>
  <si>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</si>
  <si>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</si>
  <si>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</si>
  <si>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</si>
  <si>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</si>
  <si>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</si>
  <si>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</si>
  <si>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</si>
  <si>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</si>
  <si>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</si>
  <si>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</si>
  <si>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</si>
  <si>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</si>
  <si>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</si>
  <si>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</si>
  <si>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</si>
  <si>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</si>
  <si>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</si>
  <si>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</si>
  <si>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</si>
  <si>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</si>
  <si>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</si>
  <si>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</si>
  <si>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</si>
  <si>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</si>
  <si>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</si>
  <si>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</si>
  <si>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</si>
  <si>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</si>
  <si>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</si>
  <si>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</si>
  <si>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</si>
  <si>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</si>
  <si>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</si>
  <si>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</si>
  <si>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</si>
  <si>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</si>
  <si>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</si>
  <si>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</si>
  <si>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</si>
  <si>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</si>
  <si>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</si>
  <si>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</si>
  <si>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</si>
  <si>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</si>
  <si>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</si>
  <si>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</si>
  <si>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</si>
  <si>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</si>
  <si>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</si>
  <si>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</si>
  <si>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</si>
  <si>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</si>
  <si>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</si>
  <si>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</si>
  <si>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</si>
  <si>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</si>
  <si>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</si>
  <si>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</si>
  <si>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</si>
  <si>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</si>
  <si>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</si>
  <si>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</si>
  <si>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</si>
  <si>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</si>
  <si>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</si>
  <si>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</si>
  <si>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</si>
  <si>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</si>
  <si>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</si>
  <si>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</si>
  <si>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</si>
  <si>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</si>
  <si>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</si>
  <si>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</si>
  <si>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</si>
  <si>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</si>
  <si>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</si>
  <si>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</si>
  <si>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</si>
  <si>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</si>
  <si>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</si>
  <si>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</si>
  <si>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</si>
  <si>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</si>
  <si>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</si>
  <si>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</si>
  <si>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</si>
  <si>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</si>
  <si>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</si>
  <si>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</si>
  <si>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</si>
  <si>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</si>
  <si>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</si>
  <si>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</si>
  <si>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</si>
  <si>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</si>
  <si>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</si>
  <si>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</si>
  <si>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</si>
  <si>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</si>
  <si>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</si>
  <si>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</si>
  <si>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</si>
  <si>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</si>
  <si>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</si>
  <si>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</si>
  <si>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</si>
  <si>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</si>
  <si>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</si>
  <si>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</si>
  <si>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</si>
  <si>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</si>
  <si>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</si>
  <si>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</si>
  <si>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</si>
  <si>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</si>
  <si>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</si>
  <si>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</si>
  <si>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</si>
  <si>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</si>
  <si>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</si>
  <si>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</si>
  <si>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</si>
  <si>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</si>
  <si>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</si>
  <si>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</si>
  <si>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</si>
  <si>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</si>
  <si>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</si>
  <si>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</si>
  <si>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</si>
  <si>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</si>
  <si>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</si>
  <si>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</si>
  <si>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</si>
  <si>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</si>
  <si>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</si>
  <si>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</si>
  <si>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</si>
  <si>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</si>
  <si>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</si>
  <si>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</si>
  <si>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</si>
  <si>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</si>
  <si>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</si>
  <si>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</si>
  <si>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</si>
  <si>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</si>
  <si>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</si>
  <si>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</si>
  <si>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</si>
  <si>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</si>
  <si>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</si>
  <si>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</si>
  <si>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</si>
  <si>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</si>
  <si>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</si>
  <si>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</si>
  <si>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</si>
  <si>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</si>
  <si>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</si>
  <si>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</si>
  <si>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</si>
  <si>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</si>
  <si>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</si>
  <si>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</si>
  <si>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</si>
  <si>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</si>
  <si>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</si>
  <si>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</si>
  <si>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</si>
  <si>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</si>
  <si>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</si>
  <si>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</si>
  <si>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</si>
  <si>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</si>
  <si>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</si>
  <si>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</si>
  <si>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</si>
  <si>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</si>
  <si>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</si>
  <si>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</si>
  <si>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</si>
  <si>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</si>
  <si>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</si>
  <si>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</si>
  <si>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</si>
  <si>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</si>
  <si>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</si>
  <si>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</si>
  <si>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</si>
  <si>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</si>
  <si>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</si>
  <si>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</si>
  <si>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</si>
  <si>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</si>
  <si>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</si>
  <si>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</si>
  <si>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</si>
  <si>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</si>
  <si>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</si>
  <si>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</si>
  <si>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</si>
  <si>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</si>
  <si>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</si>
  <si>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</si>
  <si>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</si>
  <si>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</si>
  <si>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</si>
  <si>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</si>
  <si>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</si>
  <si>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</si>
  <si>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</si>
  <si>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</si>
  <si>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</si>
  <si>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</si>
  <si>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</si>
  <si>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</si>
  <si>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</si>
  <si>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</si>
  <si>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</si>
  <si>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</si>
  <si>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</si>
  <si>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</si>
  <si>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</si>
  <si>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</si>
  <si>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</si>
  <si>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</si>
  <si>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</si>
  <si>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</si>
  <si>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</si>
  <si>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</si>
  <si>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</si>
  <si>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</si>
  <si>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</si>
  <si>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</si>
  <si>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</si>
  <si>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</si>
  <si>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</si>
  <si>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</si>
  <si>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</si>
  <si>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</si>
  <si>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</si>
  <si>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</si>
  <si>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</si>
  <si>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</si>
  <si>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</si>
  <si>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</si>
  <si>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</si>
  <si>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</si>
  <si>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</si>
  <si>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</si>
  <si>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</si>
  <si>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</si>
  <si>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</si>
  <si>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</si>
  <si>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</si>
  <si>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</si>
  <si>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</si>
  <si>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</si>
  <si>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</si>
  <si>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</si>
  <si>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</si>
  <si>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</si>
  <si>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</si>
  <si>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</si>
  <si>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</si>
  <si>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</si>
  <si>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</si>
  <si>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</si>
  <si>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</si>
  <si>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</si>
  <si>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</si>
  <si>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</si>
  <si>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</si>
  <si>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</si>
  <si>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</si>
  <si>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</si>
  <si>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</si>
  <si>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</si>
  <si>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</si>
  <si>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</si>
  <si>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</si>
  <si>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</si>
  <si>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</si>
  <si>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</si>
  <si>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</si>
  <si>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</si>
  <si>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</si>
  <si>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</si>
  <si>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</si>
  <si>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</si>
  <si>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</si>
  <si>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</si>
  <si>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</si>
  <si>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</si>
  <si>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</si>
  <si>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</si>
  <si>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</si>
  <si>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</si>
  <si>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</si>
  <si>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</si>
  <si>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</si>
  <si>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</si>
  <si>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</si>
  <si>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</si>
  <si>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</si>
  <si>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</si>
  <si>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</si>
  <si>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</si>
  <si>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</si>
  <si>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</si>
  <si>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</si>
  <si>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</si>
  <si>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</si>
  <si>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</si>
  <si>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</si>
  <si>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</si>
  <si>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</si>
  <si>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</si>
  <si>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</si>
  <si>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</si>
  <si>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</si>
  <si>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</si>
  <si>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</si>
  <si>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</si>
  <si>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</si>
  <si>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</si>
  <si>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</si>
  <si>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</si>
  <si>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</si>
  <si>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</si>
  <si>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</si>
  <si>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</si>
  <si>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</si>
  <si>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</si>
  <si>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</si>
  <si>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</si>
  <si>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</si>
  <si>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</si>
  <si>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</si>
  <si>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</si>
  <si>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</si>
  <si>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</si>
  <si>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</si>
  <si>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</si>
  <si>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</si>
  <si>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</si>
  <si>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</si>
  <si>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</si>
  <si>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</si>
  <si>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</si>
  <si>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</si>
  <si>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</si>
  <si>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</si>
  <si>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</si>
  <si>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</si>
  <si>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</si>
  <si>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</si>
  <si>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</si>
  <si>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</si>
  <si>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</si>
  <si>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</si>
  <si>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</si>
  <si>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</si>
  <si>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</si>
  <si>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</si>
  <si>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</si>
  <si>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</si>
  <si>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</si>
  <si>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</si>
  <si>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</si>
  <si>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</si>
  <si>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</si>
  <si>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</si>
  <si>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</si>
  <si>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</si>
  <si>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</si>
  <si>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</si>
  <si>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</si>
  <si>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</si>
  <si>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</si>
  <si>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</si>
  <si>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</si>
  <si>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</si>
  <si>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</si>
  <si>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</si>
  <si>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</si>
  <si>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</si>
  <si>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</si>
  <si>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</si>
  <si>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</si>
  <si>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</si>
  <si>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</si>
  <si>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</si>
  <si>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</si>
  <si>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</si>
  <si>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</si>
  <si>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</si>
  <si>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</si>
  <si>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</si>
  <si>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</si>
  <si>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</si>
  <si>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</si>
  <si>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</si>
  <si>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</si>
  <si>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</si>
  <si>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</si>
  <si>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</si>
  <si>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</si>
  <si>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</si>
  <si>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</si>
  <si>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</si>
  <si>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</si>
  <si>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</si>
  <si>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</si>
  <si>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</si>
  <si>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</si>
  <si>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</si>
  <si>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</si>
  <si>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</si>
  <si>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</si>
  <si>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</si>
  <si>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</si>
  <si>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</si>
  <si>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</si>
  <si>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</si>
  <si>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</si>
  <si>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</si>
  <si>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</si>
  <si>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</si>
  <si>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</si>
  <si>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</si>
  <si>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</si>
  <si>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</si>
  <si>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</si>
  <si>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</si>
  <si>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</si>
  <si>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</si>
  <si>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</si>
  <si>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</si>
  <si>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</si>
  <si>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</si>
  <si>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</si>
  <si>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</si>
  <si>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</si>
  <si>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</si>
  <si>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</si>
  <si>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</si>
  <si>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</si>
  <si>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</si>
  <si>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</si>
  <si>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</si>
  <si>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</si>
  <si>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</si>
  <si>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</si>
  <si>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</si>
  <si>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</si>
  <si>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</si>
  <si>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</si>
  <si>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</si>
  <si>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</si>
  <si>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</si>
  <si>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</si>
  <si>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</si>
  <si>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</si>
  <si>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</si>
  <si>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</si>
  <si>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</si>
  <si>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</si>
  <si>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</si>
  <si>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</si>
  <si>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</si>
  <si>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</si>
  <si>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</si>
  <si>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</si>
  <si>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</si>
  <si>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</si>
  <si>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</si>
  <si>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</si>
  <si>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</si>
  <si>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</si>
  <si>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</si>
  <si>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</si>
  <si>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</si>
  <si>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</si>
  <si>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</si>
  <si>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</si>
  <si>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</si>
  <si>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</si>
  <si>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</si>
  <si>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</si>
  <si>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</si>
  <si>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</si>
  <si>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</si>
  <si>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</si>
  <si>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</si>
  <si>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</si>
  <si>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</si>
  <si>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</si>
  <si>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</si>
  <si>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</si>
  <si>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</si>
  <si>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</si>
  <si>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</si>
  <si>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</si>
  <si>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</si>
  <si>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</si>
  <si>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</si>
  <si>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</si>
  <si>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</si>
  <si>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</si>
  <si>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</si>
  <si>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</si>
  <si>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</si>
  <si>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</si>
  <si>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</si>
  <si>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</si>
  <si>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</si>
  <si>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</si>
  <si>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</si>
  <si>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</si>
  <si>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</si>
  <si>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</si>
  <si>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</si>
  <si>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</si>
  <si>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</si>
  <si>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</si>
  <si>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</si>
  <si>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</si>
  <si>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</si>
  <si>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</si>
  <si>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</si>
  <si>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</si>
  <si>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</si>
  <si>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</si>
  <si>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</si>
  <si>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</si>
  <si>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</si>
  <si>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</si>
  <si>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</si>
  <si>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</si>
  <si>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</si>
  <si>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</si>
  <si>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</si>
  <si>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</si>
  <si>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</si>
  <si>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</si>
  <si>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</si>
  <si>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</si>
  <si>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</si>
  <si>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</si>
  <si>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</si>
  <si>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</si>
  <si>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</si>
  <si>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</si>
  <si>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</si>
  <si>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</si>
  <si>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</si>
  <si>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</si>
  <si>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</si>
  <si>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</si>
  <si>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</si>
  <si>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</si>
  <si>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</si>
  <si>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</si>
  <si>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</si>
  <si>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</si>
  <si>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</si>
  <si>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</si>
  <si>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</si>
  <si>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</si>
  <si>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</si>
  <si>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</si>
  <si>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</si>
  <si>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</si>
  <si>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</si>
  <si>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</si>
  <si>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</si>
  <si>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</si>
  <si>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</si>
  <si>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</si>
  <si>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</si>
  <si>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</si>
  <si>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</si>
  <si>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</si>
  <si>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</si>
  <si>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</si>
  <si>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</si>
  <si>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</si>
  <si>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</si>
  <si>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</si>
  <si>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</si>
  <si>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</si>
  <si>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</si>
  <si>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</si>
  <si>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</si>
  <si>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</si>
  <si>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</si>
  <si>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</si>
  <si>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</si>
  <si>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</si>
  <si>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</si>
  <si>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</si>
  <si>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</si>
  <si>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</si>
  <si>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</si>
  <si>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</si>
  <si>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</si>
  <si>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</si>
  <si>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</si>
  <si>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</si>
  <si>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</si>
  <si>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</si>
  <si>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</si>
  <si>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</si>
  <si>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</si>
  <si>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</si>
  <si>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</si>
  <si>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</si>
  <si>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</si>
  <si>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</si>
  <si>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</si>
  <si>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</si>
  <si>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</si>
  <si>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</si>
  <si>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</si>
  <si>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</si>
  <si>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</si>
  <si>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</si>
  <si>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</si>
  <si>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</si>
  <si>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</si>
  <si>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</si>
  <si>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</si>
  <si>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</si>
  <si>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</si>
  <si>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</si>
  <si>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</si>
  <si>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</si>
  <si>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</si>
  <si>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</si>
  <si>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</si>
  <si>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</si>
  <si>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</si>
  <si>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</si>
  <si>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</si>
  <si>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</si>
  <si>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</si>
  <si>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</si>
  <si>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</si>
  <si>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</si>
  <si>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</si>
  <si>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</si>
  <si>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</si>
  <si>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</si>
  <si>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</si>
  <si>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</si>
  <si>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</si>
  <si>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</si>
  <si>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</si>
  <si>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</si>
  <si>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</si>
  <si>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</si>
  <si>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</si>
  <si>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</si>
  <si>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</si>
  <si>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</si>
  <si>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</si>
  <si>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</si>
  <si>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</si>
  <si>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</si>
  <si>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</si>
  <si>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</si>
  <si>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</si>
  <si>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</si>
  <si>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</si>
  <si>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</si>
  <si>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</si>
  <si>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</si>
  <si>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</si>
  <si>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</si>
  <si>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</si>
  <si>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</si>
  <si>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</si>
  <si>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</si>
  <si>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</si>
  <si>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</si>
  <si>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</si>
  <si>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</si>
  <si>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</si>
  <si>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</si>
  <si>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</si>
  <si>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</si>
  <si>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</si>
  <si>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</si>
  <si>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</si>
  <si>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</si>
  <si>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</si>
  <si>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</si>
  <si>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</si>
  <si>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</si>
  <si>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</si>
  <si>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</si>
  <si>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</si>
  <si>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</si>
  <si>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</si>
  <si>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</si>
  <si>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</si>
  <si>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</si>
  <si>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</si>
  <si>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</si>
  <si>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</si>
  <si>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</si>
  <si>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</si>
  <si>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</si>
  <si>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</si>
  <si>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</si>
  <si>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</si>
  <si>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</si>
  <si>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</si>
  <si>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</si>
  <si>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</si>
  <si>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</si>
  <si>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</si>
  <si>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</si>
  <si>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</si>
  <si>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</si>
  <si>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</si>
  <si>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</si>
  <si>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</si>
  <si>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</si>
  <si>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</si>
  <si>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</si>
  <si>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</si>
  <si>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</si>
  <si>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</si>
  <si>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</si>
  <si>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</si>
  <si>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</si>
  <si>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</si>
  <si>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</si>
  <si>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</si>
  <si>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</si>
  <si>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</si>
  <si>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</si>
  <si>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</si>
  <si>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</si>
  <si>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</si>
  <si>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</si>
  <si>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</si>
  <si>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</si>
  <si>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</si>
  <si>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</si>
  <si>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</si>
  <si>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</si>
  <si>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</si>
  <si>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</si>
  <si>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</si>
  <si>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</si>
  <si>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</si>
  <si>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</si>
  <si>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</si>
  <si>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</si>
  <si>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</si>
  <si>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</si>
  <si>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</si>
  <si>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</si>
  <si>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</si>
  <si>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</si>
  <si>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</si>
  <si>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</si>
  <si>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</si>
  <si>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</si>
  <si>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</si>
  <si>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</si>
  <si>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</si>
  <si>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</si>
  <si>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</si>
  <si>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</si>
  <si>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</si>
  <si>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</si>
  <si>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</si>
  <si>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</si>
  <si>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</si>
  <si>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</si>
  <si>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</si>
  <si>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</si>
  <si>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</si>
  <si>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</si>
  <si>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</si>
  <si>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</si>
  <si>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</si>
  <si>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</si>
  <si>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</si>
  <si>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</si>
  <si>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</si>
  <si>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</si>
  <si>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</si>
  <si>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</si>
  <si>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</si>
  <si>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</si>
  <si>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</si>
  <si>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</si>
  <si>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</si>
  <si>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</si>
  <si>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</si>
  <si>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</si>
  <si>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</si>
  <si>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</si>
  <si>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</si>
  <si>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</si>
  <si>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</si>
  <si>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</si>
  <si>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</si>
  <si>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</si>
  <si>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</si>
  <si>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</si>
  <si>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</si>
  <si>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</si>
  <si>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</si>
  <si>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</si>
  <si>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</si>
  <si>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</si>
  <si>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</si>
  <si>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</si>
  <si>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</si>
  <si>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</si>
  <si>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</si>
  <si>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</si>
  <si>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</si>
  <si>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</si>
  <si>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</si>
  <si>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</si>
  <si>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</si>
  <si>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</si>
  <si>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</si>
  <si>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</si>
  <si>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</si>
  <si>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</si>
  <si>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</si>
  <si>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</si>
  <si>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</si>
  <si>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</si>
  <si>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</si>
  <si>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</si>
  <si>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</si>
  <si>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</si>
  <si>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</si>
  <si>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</si>
  <si>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</si>
  <si>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</si>
  <si>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</si>
  <si>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</si>
  <si>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</si>
  <si>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</si>
  <si>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</si>
  <si>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</si>
  <si>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</si>
  <si>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</si>
  <si>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</si>
  <si>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</si>
  <si>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</si>
  <si>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</si>
  <si>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</si>
  <si>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</si>
  <si>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</si>
  <si>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</si>
  <si>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</si>
  <si>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</si>
  <si>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</si>
  <si>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</si>
  <si>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</si>
  <si>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</si>
  <si>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</si>
  <si>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</si>
  <si>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</si>
  <si>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</si>
  <si>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</si>
  <si>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</si>
  <si>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</si>
  <si>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</si>
  <si>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</si>
  <si>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</si>
  <si>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</si>
  <si>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</si>
  <si>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</si>
  <si>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</si>
  <si>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</si>
  <si>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</si>
  <si>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</si>
  <si>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</si>
  <si>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</si>
  <si>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</si>
  <si>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</si>
  <si>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</si>
  <si>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</si>
  <si>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</si>
  <si>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</si>
  <si>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</si>
  <si>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</si>
  <si>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</si>
  <si>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</si>
  <si>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</si>
  <si>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</si>
  <si>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</si>
  <si>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</si>
  <si>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</si>
  <si>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</si>
  <si>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</si>
  <si>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</si>
  <si>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</si>
  <si>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</si>
  <si>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</si>
  <si>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</si>
  <si>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</si>
  <si>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</si>
  <si>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</si>
  <si>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</si>
  <si>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</si>
  <si>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</si>
  <si>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</si>
  <si>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</si>
  <si>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</si>
  <si>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</si>
  <si>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</si>
  <si>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</si>
  <si>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</si>
  <si>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</si>
  <si>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</si>
  <si>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</si>
  <si>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</si>
  <si>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</si>
  <si>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</si>
  <si>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</si>
  <si>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</si>
  <si>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</si>
  <si>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</si>
  <si>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</si>
  <si>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</si>
  <si>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</si>
  <si>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</si>
  <si>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</si>
  <si>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</si>
  <si>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</si>
  <si>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</si>
  <si>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</si>
  <si>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</si>
  <si>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</si>
  <si>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</si>
  <si>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</si>
  <si>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</si>
  <si>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</si>
  <si>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</si>
  <si>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</si>
  <si>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</si>
  <si>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</si>
  <si>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</si>
  <si>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</si>
  <si>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</si>
  <si>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</si>
  <si>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</si>
  <si>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</si>
  <si>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</si>
  <si>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</si>
  <si>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</si>
  <si>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</si>
  <si>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</si>
  <si>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</si>
  <si>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</si>
  <si>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</si>
  <si>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</si>
  <si>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</si>
  <si>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</si>
  <si>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</si>
  <si>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</si>
  <si>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</si>
  <si>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</si>
  <si>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</si>
  <si>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</si>
  <si>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</si>
  <si>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</si>
  <si>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</si>
  <si>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</si>
  <si>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</si>
  <si>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</si>
  <si>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</si>
  <si>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</si>
  <si>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</si>
  <si>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</si>
  <si>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</si>
  <si>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</si>
  <si>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</si>
  <si>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</si>
  <si>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</si>
  <si>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</si>
  <si>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</si>
  <si>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</si>
  <si>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</si>
  <si>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</si>
  <si>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</si>
  <si>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</si>
  <si>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</si>
  <si>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</si>
  <si>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</si>
  <si>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</si>
  <si>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</si>
  <si>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</si>
  <si>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</si>
  <si>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</si>
  <si>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</si>
  <si>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</si>
  <si>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</si>
  <si>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</si>
  <si>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</si>
  <si>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</si>
  <si>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</si>
  <si>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</si>
  <si>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</si>
  <si>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</si>
  <si>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</si>
  <si>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</si>
  <si>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</si>
  <si>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</si>
  <si>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</si>
  <si>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</si>
  <si>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</si>
  <si>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</si>
  <si>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</si>
  <si>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</si>
  <si>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</si>
  <si>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</si>
  <si>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</si>
  <si>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</si>
  <si>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</si>
  <si>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</si>
  <si>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</si>
  <si>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</si>
  <si>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</si>
  <si>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</si>
  <si>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</si>
  <si>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</si>
  <si>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</si>
  <si>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</si>
  <si>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</si>
  <si>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</si>
  <si>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</si>
  <si>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</si>
  <si>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</si>
  <si>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</si>
  <si>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</si>
  <si>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</si>
  <si>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</si>
  <si>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</si>
  <si>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</si>
  <si>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</si>
  <si>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</si>
  <si>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</si>
  <si>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</si>
  <si>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</si>
  <si>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</si>
  <si>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</si>
  <si>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</si>
  <si>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</si>
  <si>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</si>
  <si>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</si>
  <si>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</si>
  <si>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</si>
  <si>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</si>
  <si>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</si>
  <si>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</si>
  <si>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</si>
  <si>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</si>
  <si>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</si>
  <si>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</si>
  <si>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</si>
  <si>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</si>
  <si>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</si>
  <si>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</si>
  <si>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</si>
  <si>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</si>
  <si>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</si>
  <si>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</si>
  <si>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</si>
  <si>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</si>
  <si>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</si>
  <si>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</si>
  <si>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</si>
  <si>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</si>
  <si>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</si>
  <si>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</si>
  <si>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</si>
  <si>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</si>
  <si>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</si>
  <si>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</si>
  <si>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</si>
  <si>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</si>
  <si>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</si>
  <si>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</si>
  <si>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</si>
  <si>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</si>
  <si>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</si>
  <si>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</si>
  <si>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</si>
  <si>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</si>
  <si>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</si>
  <si>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</si>
  <si>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</si>
  <si>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</si>
  <si>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</si>
  <si>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</si>
  <si>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</si>
  <si>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</si>
  <si>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</si>
  <si>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</si>
  <si>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</si>
  <si>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</si>
  <si>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</si>
  <si>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</si>
  <si>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</si>
  <si>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</si>
  <si>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</si>
  <si>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</si>
  <si>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</si>
  <si>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</si>
  <si>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</si>
  <si>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</si>
  <si>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</si>
  <si>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</si>
  <si>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</si>
  <si>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</si>
  <si>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</si>
  <si>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</si>
  <si>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</si>
  <si>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</si>
  <si>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</si>
  <si>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</si>
  <si>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</si>
  <si>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</si>
  <si>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</si>
  <si>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</si>
  <si>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</si>
  <si>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</si>
  <si>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</si>
  <si>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</si>
  <si>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</si>
  <si>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</si>
  <si>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</si>
  <si>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</si>
  <si>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</si>
  <si>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</si>
  <si>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</si>
  <si>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</si>
  <si>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</si>
  <si>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</si>
  <si>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</si>
  <si>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</si>
  <si>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</si>
  <si>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</si>
  <si>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</si>
  <si>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</si>
  <si>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</si>
  <si>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</si>
  <si>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</si>
  <si>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</si>
  <si>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</si>
  <si>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</si>
  <si>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</si>
  <si>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</si>
  <si>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</si>
  <si>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</si>
  <si>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</si>
  <si>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</si>
  <si>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</si>
  <si>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</si>
  <si>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</si>
  <si>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</si>
  <si>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</si>
  <si>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</si>
  <si>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</si>
  <si>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</si>
  <si>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</si>
  <si>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</si>
  <si>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</si>
  <si>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</si>
  <si>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</si>
  <si>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</si>
  <si>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</si>
  <si>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</si>
  <si>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</si>
  <si>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</si>
  <si>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</si>
  <si>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</si>
  <si>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</si>
  <si>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</si>
  <si>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</si>
  <si>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</si>
  <si>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</si>
  <si>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</si>
  <si>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</si>
  <si>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</si>
  <si>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</si>
  <si>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</si>
  <si>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</si>
  <si>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</si>
  <si>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</si>
  <si>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</si>
  <si>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</si>
  <si>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</si>
  <si>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</si>
  <si>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</si>
  <si>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</si>
  <si>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</si>
  <si>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</si>
  <si>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</si>
  <si>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</si>
  <si>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</si>
  <si>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</si>
  <si>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</si>
  <si>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</si>
  <si>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</si>
  <si>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</si>
  <si>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</si>
  <si>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</si>
  <si>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</si>
  <si>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</si>
  <si>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</si>
  <si>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</si>
  <si>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</si>
  <si>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</si>
  <si>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</si>
  <si>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</si>
  <si>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</si>
  <si>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</si>
  <si>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</si>
  <si>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</si>
  <si>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</si>
  <si>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</si>
  <si>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</si>
  <si>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</si>
  <si>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</si>
  <si>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</si>
  <si>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</si>
  <si>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</si>
  <si>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</si>
  <si>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</si>
  <si>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</si>
  <si>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</si>
  <si>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</si>
  <si>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</si>
  <si>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</si>
  <si>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</si>
  <si>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</si>
  <si>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</si>
  <si>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</si>
  <si>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</si>
  <si>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</si>
  <si>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</si>
  <si>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</si>
  <si>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</si>
  <si>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</si>
  <si>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</si>
  <si>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</si>
  <si>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</si>
  <si>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</si>
  <si>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</si>
  <si>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</si>
  <si>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</si>
  <si>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</si>
  <si>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</si>
  <si>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</si>
  <si>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</si>
  <si>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</si>
  <si>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</si>
  <si>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</si>
  <si>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</si>
  <si>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</si>
  <si>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</si>
  <si>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</si>
  <si>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</si>
  <si>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</si>
  <si>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</si>
  <si>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</si>
  <si>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</si>
  <si>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</si>
  <si>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</si>
  <si>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</si>
  <si>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</si>
  <si>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</si>
  <si>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</si>
  <si>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</si>
  <si>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</si>
  <si>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</si>
  <si>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</si>
  <si>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</si>
  <si>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</si>
  <si>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</si>
  <si>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</si>
  <si>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</si>
  <si>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</si>
  <si>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</si>
  <si>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</si>
  <si>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</si>
  <si>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</si>
  <si>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</si>
  <si>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</si>
  <si>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</si>
  <si>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</si>
  <si>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</si>
  <si>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</si>
  <si>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</si>
  <si>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</si>
  <si>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</si>
  <si>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</si>
  <si>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</si>
  <si>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</si>
  <si>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</si>
  <si>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</si>
  <si>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</si>
  <si>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</si>
  <si>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</si>
  <si>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</si>
  <si>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</si>
  <si>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</si>
  <si>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</si>
  <si>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</si>
  <si>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</si>
  <si>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</si>
  <si>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</si>
  <si>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</si>
  <si>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</si>
  <si>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</si>
  <si>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</si>
  <si>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</si>
  <si>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</si>
  <si>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</si>
  <si>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</si>
  <si>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</si>
  <si>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</si>
  <si>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</si>
  <si>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</si>
  <si>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</si>
  <si>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</si>
  <si>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</si>
  <si>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</si>
  <si>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</si>
  <si>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</si>
  <si>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</si>
  <si>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</si>
  <si>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</si>
  <si>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</si>
  <si>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</si>
  <si>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</si>
  <si>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</si>
  <si>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</si>
  <si>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</si>
  <si>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</si>
  <si>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</si>
  <si>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</si>
  <si>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</si>
  <si>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</si>
  <si>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</si>
  <si>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</si>
  <si>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</si>
  <si>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</si>
  <si>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</si>
  <si>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</si>
  <si>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</si>
  <si>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</si>
  <si>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</si>
  <si>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</si>
  <si>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</si>
  <si>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</si>
  <si>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</si>
  <si>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</si>
  <si>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</si>
  <si>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</si>
  <si>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</si>
  <si>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</si>
  <si>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</si>
  <si>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</si>
  <si>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</si>
  <si>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</si>
  <si>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</si>
  <si>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</si>
  <si>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</si>
  <si>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</si>
  <si>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</si>
  <si>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</si>
  <si>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</si>
  <si>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</si>
  <si>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</si>
  <si>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</si>
  <si>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</si>
  <si>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</si>
  <si>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</si>
  <si>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</si>
  <si>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</si>
  <si>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</si>
  <si>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</si>
  <si>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</si>
  <si>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</si>
  <si>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</si>
  <si>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</si>
  <si>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</si>
  <si>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</si>
  <si>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</si>
  <si>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</si>
  <si>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</si>
  <si>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</si>
  <si>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</si>
  <si>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</si>
  <si>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</si>
  <si>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</si>
  <si>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</si>
  <si>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</si>
  <si>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</si>
  <si>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</si>
  <si>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</si>
  <si>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</si>
  <si>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</si>
  <si>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</si>
  <si>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</si>
  <si>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</si>
  <si>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</si>
  <si>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</si>
  <si>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</si>
  <si>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</si>
  <si>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</si>
  <si>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</si>
  <si>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</si>
  <si>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</si>
  <si>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</si>
  <si>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</si>
  <si>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</si>
  <si>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</si>
  <si>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</si>
  <si>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</si>
  <si>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</si>
  <si>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</si>
  <si>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</si>
  <si>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</si>
  <si>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</si>
  <si>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</si>
  <si>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</si>
  <si>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</si>
  <si>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</si>
  <si>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</si>
  <si>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</si>
  <si>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</si>
  <si>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</si>
  <si>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</si>
  <si>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</si>
  <si>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</si>
  <si>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</si>
  <si>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</si>
  <si>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</si>
  <si>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</si>
  <si>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</si>
  <si>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</si>
  <si>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</si>
  <si>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</si>
  <si>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</si>
  <si>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</si>
  <si>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</si>
  <si>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</si>
  <si>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</si>
  <si>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</si>
  <si>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</si>
  <si>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</si>
  <si>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</si>
  <si>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</si>
  <si>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</si>
  <si>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</si>
  <si>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</si>
  <si>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</si>
  <si>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</si>
  <si>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</si>
  <si>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</si>
  <si>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</si>
  <si>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</si>
  <si>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</si>
  <si>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</si>
  <si>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</si>
  <si>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</si>
  <si>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</si>
  <si>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</si>
  <si>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</si>
  <si>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</si>
  <si>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</si>
  <si>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</si>
  <si>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</si>
  <si>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</si>
  <si>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</si>
  <si>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</si>
  <si>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</si>
  <si>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</si>
  <si>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</si>
  <si>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</si>
  <si>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</si>
  <si>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</si>
  <si>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</si>
  <si>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</si>
  <si>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</si>
  <si>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</si>
  <si>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</si>
  <si>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</si>
  <si>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</si>
  <si>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</si>
  <si>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</si>
  <si>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</si>
  <si>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</si>
  <si>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</si>
  <si>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</si>
  <si>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</si>
  <si>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</si>
  <si>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</si>
  <si>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</si>
  <si>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</si>
  <si>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</si>
  <si>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</si>
  <si>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</si>
  <si>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</si>
  <si>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</si>
  <si>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</si>
  <si>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</si>
  <si>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</si>
  <si>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</si>
  <si>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</si>
  <si>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</si>
  <si>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</si>
  <si>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</si>
  <si>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</si>
  <si>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</si>
  <si>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</si>
  <si>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</si>
  <si>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</si>
  <si>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</si>
  <si>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</si>
  <si>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</si>
  <si>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</si>
  <si>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</si>
  <si>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</si>
  <si>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</si>
  <si>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</si>
  <si>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</si>
  <si>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</si>
  <si>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</si>
  <si>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</si>
  <si>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</si>
  <si>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</si>
  <si>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</si>
  <si>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</si>
  <si>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</si>
  <si>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</si>
  <si>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</si>
  <si>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</si>
  <si>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</si>
  <si>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</si>
  <si>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</si>
  <si>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</si>
  <si>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</si>
  <si>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</si>
  <si>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</si>
  <si>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</si>
  <si>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</si>
  <si>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</si>
  <si>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</si>
  <si>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</si>
  <si>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</si>
  <si>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</si>
  <si>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</si>
  <si>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</si>
  <si>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</si>
  <si>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</si>
  <si>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</si>
  <si>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</si>
  <si>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</si>
  <si>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</si>
  <si>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</si>
  <si>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</si>
  <si>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</si>
  <si>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</si>
  <si>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</si>
  <si>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</si>
  <si>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</si>
  <si>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</si>
  <si>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</si>
  <si>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</si>
  <si>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</si>
  <si>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</si>
  <si>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</si>
  <si>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</si>
  <si>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</si>
  <si>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</si>
  <si>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</si>
  <si>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</si>
  <si>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</si>
  <si>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</si>
  <si>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</si>
  <si>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</si>
  <si>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</si>
  <si>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</si>
  <si>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</si>
  <si>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</si>
  <si>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</si>
  <si>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</si>
  <si>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</si>
  <si>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</si>
  <si>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</si>
  <si>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</si>
  <si>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</si>
  <si>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</si>
  <si>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</si>
  <si>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</si>
  <si>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</si>
  <si>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</si>
  <si>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</si>
  <si>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</si>
  <si>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</si>
  <si>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</si>
  <si>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</si>
  <si>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</si>
  <si>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</si>
  <si>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</si>
  <si>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</si>
  <si>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</si>
  <si>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</si>
  <si>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</si>
  <si>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</si>
  <si>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</si>
  <si>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</si>
  <si>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</si>
  <si>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</si>
  <si>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</si>
  <si>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</si>
  <si>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</si>
  <si>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</si>
  <si>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</si>
  <si>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</si>
  <si>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</si>
  <si>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</si>
  <si>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</si>
  <si>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</si>
  <si>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</si>
  <si>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</si>
  <si>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</si>
  <si>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</si>
  <si>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</si>
  <si>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</si>
  <si>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</si>
  <si>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</si>
  <si>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</si>
  <si>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</si>
  <si>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</si>
  <si>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</si>
  <si>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</si>
  <si>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</si>
  <si>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</si>
  <si>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</si>
  <si>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</si>
  <si>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</si>
  <si>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</si>
  <si>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</si>
  <si>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</si>
  <si>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</si>
  <si>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</si>
  <si>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</si>
  <si>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</si>
  <si>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</si>
  <si>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</si>
  <si>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</si>
  <si>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</si>
  <si>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</si>
  <si>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</si>
  <si>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</si>
  <si>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</si>
  <si>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</si>
  <si>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</si>
  <si>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</si>
  <si>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</si>
  <si>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</si>
  <si>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</si>
  <si>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</si>
  <si>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</si>
  <si>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</si>
  <si>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</si>
  <si>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</si>
  <si>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</si>
  <si>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</si>
  <si>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</si>
  <si>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</si>
  <si>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</si>
  <si>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</si>
  <si>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</si>
  <si>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</si>
  <si>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</si>
  <si>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</si>
  <si>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</si>
  <si>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</si>
  <si>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</si>
  <si>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</si>
  <si>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</si>
  <si>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</si>
  <si>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</si>
  <si>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</si>
  <si>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</si>
  <si>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</si>
  <si>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</si>
  <si>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</si>
  <si>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</si>
  <si>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</si>
  <si>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</si>
  <si>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</si>
  <si>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</si>
  <si>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</si>
  <si>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</si>
  <si>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</si>
  <si>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</si>
  <si>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</si>
  <si>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</si>
  <si>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</si>
  <si>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</si>
  <si>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</si>
  <si>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</si>
  <si>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</si>
  <si>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</si>
  <si>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</si>
  <si>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</si>
  <si>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</si>
  <si>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</si>
  <si>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</si>
  <si>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</si>
  <si>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</si>
  <si>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</si>
  <si>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</si>
  <si>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</si>
  <si>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</si>
  <si>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</si>
  <si>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</si>
  <si>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</si>
  <si>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</si>
  <si>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</si>
  <si>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</si>
  <si>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</si>
  <si>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</si>
  <si>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</si>
  <si>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</si>
  <si>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</si>
  <si>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</si>
  <si>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</si>
  <si>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</si>
  <si>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</si>
  <si>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</si>
  <si>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</si>
  <si>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</si>
  <si>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</si>
  <si>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</si>
  <si>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</si>
  <si>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</si>
  <si>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</si>
  <si>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</si>
  <si>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</si>
  <si>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</si>
  <si>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</si>
  <si>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</si>
  <si>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</si>
  <si>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</si>
  <si>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</si>
  <si>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</si>
  <si>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</si>
  <si>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</si>
  <si>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</si>
  <si>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</si>
  <si>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</si>
  <si>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</si>
  <si>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</si>
  <si>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</si>
  <si>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</si>
  <si>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</si>
  <si>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</si>
  <si>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</si>
  <si>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</si>
  <si>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</si>
  <si>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</si>
  <si>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</si>
  <si>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</si>
  <si>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</si>
  <si>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</si>
  <si>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</si>
  <si>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</si>
  <si>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</si>
  <si>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</si>
  <si>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</si>
  <si>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</si>
  <si>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</si>
  <si>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</si>
  <si>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</si>
  <si>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</si>
  <si>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</si>
  <si>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</si>
  <si>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</si>
  <si>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</si>
  <si>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</si>
  <si>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</si>
  <si>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</si>
  <si>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</si>
  <si>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</si>
  <si>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</si>
  <si>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</si>
  <si>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</si>
  <si>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</si>
  <si>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</si>
  <si>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</si>
  <si>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</si>
  <si>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</si>
  <si>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</si>
  <si>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</si>
  <si>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</si>
  <si>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</si>
  <si>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</si>
  <si>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</si>
  <si>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</si>
  <si>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</si>
  <si>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</si>
  <si>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</si>
  <si>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</si>
  <si>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</si>
  <si>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</si>
  <si>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</si>
  <si>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</si>
  <si>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</si>
  <si>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</si>
  <si>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</si>
  <si>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</si>
  <si>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</si>
  <si>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</si>
  <si>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</si>
  <si>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</si>
  <si>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</si>
  <si>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</si>
  <si>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</si>
  <si>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</si>
  <si>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</si>
  <si>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</si>
  <si>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</si>
  <si>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</si>
  <si>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</si>
  <si>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</si>
  <si>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</si>
  <si>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</si>
  <si>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</si>
  <si>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</si>
  <si>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</si>
  <si>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</si>
  <si>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</si>
  <si>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</si>
  <si>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</si>
  <si>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</si>
  <si>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</si>
  <si>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</si>
  <si>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</si>
  <si>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</si>
  <si>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</si>
  <si>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</si>
  <si>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</si>
  <si>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</si>
  <si>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</si>
  <si>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</si>
  <si>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</si>
  <si>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</si>
  <si>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</si>
  <si>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</si>
  <si>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</si>
  <si>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</si>
  <si>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</si>
  <si>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</si>
  <si>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</si>
  <si>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</si>
  <si>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</si>
  <si>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</si>
  <si>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</si>
  <si>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</si>
  <si>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</si>
  <si>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</si>
  <si>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</si>
  <si>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</si>
  <si>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</si>
  <si>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</si>
  <si>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</si>
  <si>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</si>
  <si>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</si>
  <si>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</si>
  <si>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</si>
  <si>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</si>
  <si>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</si>
  <si>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</si>
  <si>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</si>
  <si>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</si>
  <si>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</si>
  <si>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</si>
  <si>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</si>
  <si>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</si>
  <si>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</si>
  <si>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</si>
  <si>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</si>
  <si>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</si>
  <si>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</si>
  <si>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</si>
  <si>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</si>
  <si>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</si>
  <si>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</si>
  <si>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</si>
  <si>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</si>
  <si>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</si>
  <si>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</si>
  <si>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</si>
  <si>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</si>
  <si>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</si>
  <si>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</si>
  <si>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</si>
  <si>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</si>
  <si>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</si>
  <si>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</si>
  <si>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</si>
  <si>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</si>
  <si>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</si>
  <si>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</si>
  <si>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</si>
  <si>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</si>
  <si>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</si>
  <si>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</si>
  <si>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</si>
  <si>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</si>
  <si>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</si>
  <si>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</si>
  <si>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</si>
  <si>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</si>
  <si>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</si>
  <si>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</si>
  <si>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</si>
  <si>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</si>
  <si>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</si>
  <si>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</si>
  <si>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</si>
  <si>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</si>
  <si>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</si>
  <si>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</si>
  <si>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</si>
  <si>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</si>
  <si>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</si>
  <si>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</si>
  <si>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</si>
  <si>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</si>
  <si>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</si>
  <si>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</si>
  <si>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</si>
  <si>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</si>
  <si>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</si>
  <si>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</si>
  <si>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</si>
  <si>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</si>
  <si>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</si>
  <si>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</si>
  <si>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</si>
  <si>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</si>
  <si>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</si>
  <si>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</si>
  <si>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</si>
  <si>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</si>
  <si>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</si>
  <si>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</si>
  <si>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</si>
  <si>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</si>
  <si>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</si>
  <si>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</si>
  <si>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</si>
  <si>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</si>
  <si>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</si>
  <si>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</si>
  <si>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</si>
  <si>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</si>
  <si>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</si>
  <si>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</si>
  <si>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</si>
  <si>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</si>
  <si>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</si>
  <si>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</si>
  <si>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</si>
  <si>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</si>
  <si>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</si>
  <si>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</si>
  <si>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</si>
  <si>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</si>
  <si>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</si>
  <si>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</si>
  <si>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</si>
  <si>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</si>
  <si>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</si>
  <si>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</si>
  <si>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</si>
  <si>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</si>
  <si>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</si>
  <si>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</si>
  <si>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</si>
  <si>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</si>
  <si>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</si>
  <si>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</si>
  <si>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</si>
  <si>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</si>
  <si>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</si>
  <si>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</si>
  <si>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</si>
  <si>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</si>
  <si>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</si>
  <si>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</si>
  <si>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</si>
  <si>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</si>
  <si>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</si>
  <si>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</si>
  <si>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</si>
  <si>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</si>
  <si>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</si>
  <si>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</si>
  <si>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</si>
  <si>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</si>
  <si>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</si>
  <si>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</si>
  <si>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</si>
  <si>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</si>
  <si>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</si>
  <si>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</si>
  <si>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</si>
  <si>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</si>
  <si>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</si>
  <si>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</si>
  <si>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</si>
  <si>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</si>
  <si>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</si>
  <si>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</si>
  <si>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</si>
  <si>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</si>
  <si>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</si>
  <si>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</si>
  <si>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</si>
  <si>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</si>
  <si>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</si>
  <si>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</si>
  <si>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</si>
  <si>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</si>
  <si>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</si>
  <si>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</si>
  <si>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</si>
  <si>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</si>
  <si>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</si>
  <si>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</si>
  <si>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</si>
  <si>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</si>
  <si>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</si>
  <si>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</si>
  <si>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</si>
  <si>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</si>
  <si>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</si>
  <si>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</si>
  <si>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</si>
  <si>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</si>
  <si>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</si>
  <si>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</si>
  <si>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</si>
  <si>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</si>
  <si>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</si>
  <si>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</si>
  <si>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</si>
  <si>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</si>
  <si>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</si>
  <si>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</si>
  <si>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</si>
  <si>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</si>
  <si>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</si>
  <si>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</si>
  <si>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</si>
  <si>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</si>
  <si>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</si>
  <si>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</si>
  <si>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</si>
  <si>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</si>
  <si>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</si>
  <si>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</si>
  <si>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</si>
  <si>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</si>
  <si>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</si>
  <si>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</si>
  <si>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</si>
  <si>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</si>
  <si>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</si>
  <si>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</si>
  <si>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</si>
  <si>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</si>
  <si>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</si>
  <si>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</si>
  <si>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</si>
  <si>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</si>
  <si>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</si>
  <si>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</si>
  <si>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</si>
  <si>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</si>
  <si>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</si>
  <si>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</si>
  <si>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</si>
  <si>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</si>
  <si>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</si>
  <si>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</si>
  <si>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</si>
  <si>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</si>
  <si>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</si>
  <si>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</si>
  <si>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</si>
  <si>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</si>
  <si>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</si>
  <si>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</si>
  <si>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</si>
  <si>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</si>
  <si>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</si>
  <si>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</si>
  <si>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</si>
  <si>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</si>
  <si>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</si>
  <si>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</si>
  <si>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</si>
  <si>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</si>
  <si>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</si>
  <si>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</si>
  <si>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</si>
  <si>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</si>
  <si>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</si>
  <si>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</si>
  <si>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</si>
  <si>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</si>
  <si>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</si>
  <si>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</si>
  <si>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</si>
  <si>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</si>
  <si>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</si>
  <si>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</si>
  <si>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</si>
  <si>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</si>
  <si>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</si>
  <si>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</si>
  <si>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</si>
  <si>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</si>
  <si>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</si>
  <si>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</si>
  <si>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</si>
  <si>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</si>
  <si>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</si>
  <si>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</si>
  <si>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</si>
  <si>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</si>
  <si>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</si>
  <si>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</si>
  <si>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</si>
  <si>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</si>
  <si>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</si>
  <si>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</si>
  <si>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</si>
  <si>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</si>
  <si>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</si>
  <si>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</si>
  <si>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</si>
  <si>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</si>
  <si>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</si>
  <si>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</si>
  <si>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</si>
  <si>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</si>
  <si>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</si>
  <si>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</si>
  <si>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</si>
  <si>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</si>
  <si>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</si>
  <si>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</si>
  <si>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</si>
  <si>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</si>
  <si>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</si>
  <si>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</si>
  <si>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</si>
  <si>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</si>
  <si>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</si>
  <si>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</si>
  <si>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</si>
  <si>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</si>
  <si>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</si>
  <si>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</si>
  <si>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</si>
  <si>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</si>
  <si>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</si>
  <si>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</si>
  <si>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</si>
  <si>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</si>
  <si>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</si>
  <si>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</si>
  <si>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</si>
  <si>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</si>
  <si>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</si>
  <si>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</si>
  <si>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</si>
  <si>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</si>
  <si>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</si>
  <si>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</si>
  <si>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</si>
  <si>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</si>
  <si>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</si>
  <si>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</si>
  <si>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</si>
  <si>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</si>
  <si>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</si>
  <si>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</si>
  <si>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</si>
  <si>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</si>
  <si>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</si>
  <si>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</si>
  <si>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</si>
  <si>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</si>
  <si>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</si>
  <si>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</si>
  <si>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</si>
  <si>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</si>
  <si>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</si>
  <si>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</si>
  <si>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</si>
  <si>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</si>
  <si>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</si>
  <si>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</si>
  <si>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</si>
  <si>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</si>
  <si>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</si>
  <si>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</si>
  <si>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</si>
  <si>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</si>
  <si>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</si>
  <si>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</si>
  <si>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</si>
  <si>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</si>
  <si>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</si>
  <si>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</si>
  <si>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</si>
  <si>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</si>
  <si>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</si>
  <si>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</si>
  <si>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</si>
  <si>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</si>
  <si>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</si>
  <si>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</si>
  <si>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</si>
  <si>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</si>
  <si>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</si>
  <si>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</si>
  <si>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</si>
  <si>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</si>
  <si>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</si>
  <si>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</si>
  <si>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</si>
  <si>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</si>
  <si>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</si>
  <si>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</si>
  <si>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</si>
  <si>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</si>
  <si>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</si>
  <si>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</si>
  <si>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</si>
  <si>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</si>
  <si>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</si>
  <si>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</si>
  <si>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</si>
  <si>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</si>
  <si>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</si>
  <si>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</si>
  <si>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</si>
  <si>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</si>
  <si>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</si>
  <si>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</si>
  <si>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</si>
  <si>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</si>
  <si>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</si>
  <si>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</si>
  <si>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</si>
  <si>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</si>
  <si>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</si>
  <si>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</si>
  <si>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</si>
  <si>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</si>
  <si>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</si>
  <si>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</si>
  <si>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</si>
  <si>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</si>
  <si>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</si>
  <si>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</si>
  <si>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</si>
  <si>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</si>
  <si>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</si>
  <si>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</si>
  <si>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</si>
  <si>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</si>
  <si>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</si>
  <si>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</si>
  <si>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</si>
  <si>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</si>
  <si>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</si>
  <si>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</si>
  <si>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</si>
  <si>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</si>
  <si>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</si>
  <si>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</si>
  <si>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</si>
  <si>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</si>
  <si>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</si>
  <si>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</si>
  <si>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</si>
  <si>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</si>
  <si>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</si>
  <si>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</si>
  <si>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</si>
  <si>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</si>
  <si>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</si>
  <si>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</si>
  <si>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</si>
  <si>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</si>
  <si>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</si>
  <si>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</si>
  <si>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</si>
  <si>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</si>
  <si>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</si>
  <si>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</si>
  <si>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</si>
  <si>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</si>
  <si>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</si>
  <si>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</si>
  <si>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</si>
  <si>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</si>
  <si>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</si>
  <si>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</si>
  <si>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</si>
  <si>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</si>
  <si>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</si>
  <si>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</si>
  <si>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</si>
  <si>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</si>
  <si>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</si>
  <si>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</si>
  <si>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</si>
  <si>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</si>
  <si>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</si>
  <si>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</si>
  <si>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</si>
  <si>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</si>
  <si>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</si>
  <si>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</si>
  <si>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</si>
  <si>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</si>
  <si>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</si>
  <si>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</si>
  <si>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</si>
  <si>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</si>
  <si>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</si>
  <si>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</si>
  <si>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</si>
  <si>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</si>
  <si>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</si>
  <si>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</si>
  <si>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</si>
  <si>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</si>
  <si>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</si>
  <si>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</si>
  <si>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</si>
  <si>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</si>
  <si>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</si>
  <si>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</si>
  <si>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</si>
  <si>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</si>
  <si>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</si>
  <si>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</si>
  <si>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</si>
  <si>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</si>
  <si>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</si>
  <si>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</si>
  <si>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</si>
  <si>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</si>
  <si>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</si>
  <si>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</si>
  <si>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</si>
  <si>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</si>
  <si>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</si>
  <si>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</si>
  <si>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</si>
  <si>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</si>
  <si>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</si>
  <si>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</si>
  <si>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</si>
  <si>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</si>
  <si>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</si>
  <si>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</si>
  <si>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</si>
  <si>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</si>
  <si>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</si>
  <si>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</si>
  <si>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</si>
  <si>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</si>
  <si>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</si>
  <si>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</si>
  <si>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</si>
  <si>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</si>
  <si>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</si>
  <si>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</si>
  <si>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</si>
  <si>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</si>
  <si>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</si>
  <si>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</si>
  <si>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</si>
  <si>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</si>
  <si>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</si>
  <si>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</si>
  <si>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</si>
  <si>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</si>
  <si>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</si>
  <si>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</si>
  <si>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</si>
  <si>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</si>
  <si>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</si>
  <si>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</si>
  <si>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</si>
  <si>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</si>
  <si>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</si>
  <si>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</si>
  <si>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</si>
  <si>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</si>
  <si>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</si>
  <si>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</si>
  <si>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</si>
  <si>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</si>
  <si>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</si>
  <si>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</si>
  <si>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</si>
  <si>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</si>
  <si>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</si>
  <si>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</si>
  <si>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</si>
  <si>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</si>
  <si>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</si>
  <si>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</si>
  <si>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</si>
  <si>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</si>
  <si>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</si>
  <si>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</si>
  <si>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</si>
  <si>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</si>
  <si>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</si>
  <si>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</si>
  <si>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</si>
  <si>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</si>
  <si>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</si>
  <si>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</si>
  <si>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</si>
  <si>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</si>
  <si>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</si>
  <si>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</si>
  <si>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</si>
  <si>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</si>
  <si>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</si>
  <si>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</si>
  <si>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</si>
  <si>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</si>
  <si>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</si>
  <si>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</si>
  <si>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</si>
  <si>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</si>
  <si>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</si>
  <si>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</si>
  <si>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</si>
  <si>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</si>
  <si>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</si>
  <si>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</si>
  <si>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</si>
  <si>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</si>
  <si>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</si>
  <si>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</si>
  <si>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</si>
  <si>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</si>
  <si>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</si>
  <si>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</si>
  <si>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</si>
  <si>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</si>
  <si>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</si>
  <si>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</si>
  <si>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</si>
  <si>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</si>
  <si>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</si>
  <si>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</si>
  <si>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</si>
  <si>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</si>
  <si>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</si>
  <si>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</si>
  <si>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</si>
  <si>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</si>
  <si>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</si>
  <si>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</si>
  <si>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</si>
  <si>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</si>
  <si>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</si>
  <si>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</si>
  <si>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</si>
  <si>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</si>
  <si>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</si>
  <si>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</si>
  <si>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</si>
  <si>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</si>
  <si>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</si>
  <si>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</si>
  <si>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</si>
  <si>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</si>
  <si>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</si>
  <si>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</si>
  <si>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</si>
  <si>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</si>
  <si>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</si>
  <si>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</si>
  <si>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</si>
  <si>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</si>
  <si>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</si>
  <si>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</si>
  <si>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</si>
  <si>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</si>
  <si>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</si>
  <si>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</si>
  <si>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</si>
  <si>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</si>
  <si>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</si>
  <si>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</si>
  <si>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</si>
  <si>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</si>
  <si>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</si>
  <si>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</si>
  <si>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</si>
  <si>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</si>
  <si>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</si>
  <si>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</si>
  <si>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</si>
  <si>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</si>
  <si>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</si>
  <si>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</si>
  <si>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</si>
  <si>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</si>
  <si>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</si>
  <si>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</si>
  <si>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</si>
  <si>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</si>
  <si>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</si>
  <si>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</si>
  <si>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</si>
  <si>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</si>
  <si>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</si>
  <si>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</si>
  <si>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</si>
  <si>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</si>
  <si>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</si>
  <si>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</si>
  <si>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</si>
  <si>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</si>
  <si>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</si>
  <si>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</si>
  <si>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</si>
  <si>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</si>
  <si>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</si>
  <si>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</si>
  <si>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</si>
  <si>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</si>
  <si>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</si>
  <si>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</si>
  <si>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</si>
  <si>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</si>
  <si>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</si>
  <si>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</si>
  <si>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</si>
  <si>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</si>
  <si>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</si>
  <si>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</si>
  <si>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</si>
  <si>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</si>
  <si>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</si>
  <si>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</si>
  <si>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</si>
  <si>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</si>
  <si>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</si>
  <si>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</si>
  <si>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</si>
  <si>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</si>
  <si>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</si>
  <si>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</si>
  <si>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</si>
  <si>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</si>
  <si>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</si>
  <si>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</si>
  <si>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</si>
  <si>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</si>
  <si>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</si>
  <si>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</si>
  <si>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</si>
  <si>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</si>
  <si>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</si>
  <si>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</si>
  <si>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</si>
  <si>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</si>
  <si>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</si>
  <si>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</si>
  <si>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</si>
  <si>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</si>
  <si>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</si>
  <si>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</si>
  <si>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</si>
  <si>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</si>
  <si>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</si>
  <si>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</si>
  <si>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</si>
  <si>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</si>
  <si>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</si>
  <si>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</si>
  <si>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</si>
  <si>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</si>
  <si>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</si>
  <si>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</si>
  <si>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</si>
  <si>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</si>
  <si>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</si>
  <si>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</si>
  <si>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</si>
  <si>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</si>
  <si>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</si>
  <si>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</si>
  <si>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</si>
  <si>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</si>
  <si>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</si>
  <si>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</si>
  <si>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</si>
  <si>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</si>
  <si>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</si>
  <si>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</si>
  <si>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</si>
  <si>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</si>
  <si>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</si>
  <si>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</si>
  <si>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</si>
  <si>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</si>
  <si>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</si>
  <si>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</si>
  <si>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</si>
  <si>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</si>
  <si>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</si>
  <si>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</si>
  <si>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</si>
  <si>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</si>
  <si>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</si>
  <si>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</si>
  <si>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</si>
  <si>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</si>
  <si>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</si>
  <si>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</si>
  <si>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</si>
  <si>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</si>
  <si>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</si>
  <si>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</si>
  <si>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</si>
  <si>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</si>
  <si>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</si>
  <si>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</si>
  <si>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</si>
  <si>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</si>
  <si>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</si>
  <si>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</si>
  <si>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</si>
  <si>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</si>
  <si>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</si>
  <si>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</si>
  <si>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</si>
  <si>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</si>
  <si>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</si>
  <si>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</si>
  <si>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</si>
  <si>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</si>
  <si>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</si>
  <si>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</si>
  <si>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</si>
  <si>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</si>
  <si>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</si>
  <si>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</si>
  <si>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</si>
  <si>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</si>
  <si>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</si>
  <si>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</si>
  <si>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</si>
  <si>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</si>
  <si>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</si>
  <si>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</si>
  <si>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</si>
  <si>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</si>
  <si>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</si>
  <si>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</si>
  <si>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</si>
  <si>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</si>
  <si>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</si>
  <si>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</si>
  <si>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</si>
  <si>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</si>
  <si>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</si>
  <si>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</si>
  <si>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</si>
  <si>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</si>
  <si>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</si>
  <si>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</si>
  <si>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</si>
  <si>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</si>
  <si>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</si>
  <si>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</si>
  <si>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</si>
  <si>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</si>
  <si>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</si>
  <si>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</si>
  <si>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</si>
  <si>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</si>
  <si>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</si>
  <si>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</si>
  <si>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</si>
  <si>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</si>
  <si>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</si>
  <si>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</si>
  <si>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</si>
  <si>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</si>
  <si>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</si>
  <si>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</si>
  <si>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</si>
  <si>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</si>
  <si>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</si>
  <si>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</si>
  <si>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</si>
  <si>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</si>
  <si>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</si>
  <si>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</si>
  <si>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</si>
  <si>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</si>
  <si>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</si>
  <si>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</si>
  <si>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</si>
  <si>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</si>
  <si>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</si>
  <si>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</si>
  <si>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</si>
  <si>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</si>
  <si>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</si>
  <si>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</si>
  <si>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</si>
  <si>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</si>
  <si>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</si>
  <si>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</si>
  <si>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</si>
  <si>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</si>
  <si>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</si>
  <si>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</si>
  <si>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</si>
  <si>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</si>
  <si>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</si>
  <si>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</si>
  <si>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</si>
  <si>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</si>
  <si>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</si>
  <si>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</si>
  <si>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</si>
  <si>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</si>
  <si>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</si>
  <si>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</si>
  <si>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</si>
  <si>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</si>
  <si>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</si>
  <si>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</si>
  <si>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</si>
  <si>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</si>
  <si>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</si>
  <si>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</si>
  <si>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</si>
  <si>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</si>
  <si>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</si>
  <si>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</si>
  <si>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</si>
  <si>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</si>
  <si>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</si>
  <si>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</si>
  <si>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</si>
  <si>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</si>
  <si>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</si>
  <si>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</si>
  <si>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</si>
  <si>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</si>
  <si>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</si>
  <si>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</si>
  <si>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</si>
  <si>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</si>
  <si>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</si>
  <si>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</si>
  <si>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</si>
  <si>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</si>
  <si>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</si>
  <si>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</si>
  <si>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</si>
  <si>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</si>
  <si>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</si>
  <si>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</si>
  <si>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</si>
  <si>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</si>
  <si>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</si>
  <si>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</si>
  <si>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</si>
  <si>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</si>
  <si>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</si>
  <si>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</si>
  <si>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</si>
  <si>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</si>
  <si>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</si>
  <si>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</si>
  <si>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</si>
  <si>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</si>
  <si>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</si>
  <si>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</si>
  <si>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</si>
  <si>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</si>
  <si>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</si>
  <si>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</si>
  <si>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</si>
  <si>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</si>
  <si>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</si>
  <si>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</si>
  <si>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</si>
  <si>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</si>
  <si>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</si>
  <si>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</si>
  <si>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</si>
  <si>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</si>
  <si>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</si>
  <si>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</si>
  <si>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</si>
  <si>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</si>
  <si>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</si>
  <si>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</si>
  <si>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</si>
  <si>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</si>
  <si>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</si>
  <si>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</si>
  <si>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</si>
  <si>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</si>
  <si>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</si>
  <si>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</si>
  <si>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</si>
  <si>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</si>
  <si>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</si>
  <si>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</si>
  <si>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</si>
  <si>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</si>
  <si>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</si>
  <si>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</si>
  <si>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</si>
  <si>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</si>
  <si>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</si>
  <si>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</si>
  <si>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</si>
  <si>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</si>
  <si>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</si>
  <si>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</si>
  <si>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</si>
  <si>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</si>
  <si>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</si>
  <si>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</si>
  <si>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</si>
  <si>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</si>
  <si>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</si>
  <si>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</si>
  <si>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</si>
  <si>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</si>
  <si>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</si>
  <si>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</si>
  <si>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</si>
  <si>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</si>
  <si>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</si>
  <si>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</si>
  <si>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</si>
  <si>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</si>
  <si>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</si>
  <si>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</si>
  <si>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</si>
  <si>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</si>
  <si>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</si>
  <si>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</si>
  <si>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</si>
  <si>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</si>
  <si>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</si>
  <si>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</si>
  <si>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</si>
  <si>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</si>
  <si>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</si>
  <si>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</si>
  <si>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</si>
  <si>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</si>
  <si>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</si>
  <si>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</si>
  <si>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</si>
  <si>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</si>
  <si>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</si>
  <si>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</si>
  <si>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</si>
  <si>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</si>
  <si>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</si>
  <si>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</si>
  <si>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</si>
  <si>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</si>
  <si>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</si>
  <si>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</si>
  <si>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</si>
  <si>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</si>
  <si>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</si>
  <si>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</si>
  <si>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</si>
  <si>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</si>
  <si>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</si>
  <si>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</si>
  <si>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</si>
  <si>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</si>
  <si>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</si>
  <si>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</si>
  <si>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</si>
  <si>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</si>
  <si>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</si>
  <si>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</si>
  <si>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</si>
  <si>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</si>
  <si>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</si>
  <si>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</si>
  <si>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</si>
  <si>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</si>
  <si>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</si>
  <si>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</si>
  <si>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</si>
  <si>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</si>
  <si>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</si>
  <si>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</si>
  <si>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</si>
  <si>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</si>
  <si>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</si>
  <si>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</si>
  <si>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</si>
  <si>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</si>
  <si>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</si>
  <si>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</si>
  <si>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</si>
  <si>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</si>
  <si>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</si>
  <si>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</si>
  <si>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</si>
  <si>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</si>
  <si>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</si>
  <si>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</si>
  <si>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</si>
  <si>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</si>
  <si>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</si>
  <si>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</si>
  <si>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</si>
  <si>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</si>
  <si>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</si>
  <si>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</si>
  <si>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</si>
  <si>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</si>
  <si>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</si>
  <si>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</si>
  <si>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</si>
  <si>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</si>
  <si>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</si>
  <si>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</si>
  <si>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</si>
  <si>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</si>
  <si>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</si>
  <si>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</si>
  <si>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</si>
  <si>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</si>
  <si>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</si>
  <si>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</si>
  <si>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</si>
  <si>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</si>
  <si>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</si>
  <si>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</si>
  <si>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</si>
  <si>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</si>
  <si>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</si>
  <si>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</si>
  <si>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</si>
  <si>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</si>
  <si>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</si>
  <si>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</si>
  <si>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</si>
  <si>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</si>
  <si>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</si>
  <si>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</si>
  <si>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</si>
  <si>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</si>
  <si>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</si>
  <si>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</si>
  <si>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</si>
  <si>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</si>
  <si>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</si>
  <si>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</si>
  <si>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</si>
  <si>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</si>
  <si>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</si>
  <si>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</si>
  <si>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</si>
  <si>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</si>
  <si>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</si>
  <si>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</si>
  <si>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</si>
  <si>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</si>
  <si>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</si>
  <si>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</si>
  <si>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</si>
  <si>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</si>
  <si>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</si>
  <si>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</si>
  <si>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</si>
  <si>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</si>
  <si>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</si>
  <si>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</si>
  <si>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</si>
  <si>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</si>
  <si>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</si>
  <si>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</si>
  <si>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</si>
  <si>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</si>
  <si>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</si>
  <si>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</si>
  <si>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</si>
  <si>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</si>
  <si>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</si>
  <si>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</si>
  <si>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</si>
  <si>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</si>
  <si>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</si>
  <si>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</si>
  <si>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</si>
  <si>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</si>
  <si>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</si>
  <si>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</si>
  <si>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</si>
  <si>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</si>
  <si>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</si>
  <si>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</si>
  <si>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</si>
  <si>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</si>
  <si>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</si>
  <si>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</si>
  <si>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</si>
  <si>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</si>
  <si>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</si>
  <si>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</si>
  <si>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</si>
  <si>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</si>
  <si>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</si>
  <si>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</si>
  <si>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</si>
  <si>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</si>
  <si>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</si>
  <si>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</si>
  <si>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</si>
  <si>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</si>
  <si>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</si>
  <si>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</si>
  <si>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</si>
  <si>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</si>
  <si>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</si>
  <si>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</si>
  <si>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</si>
  <si>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</si>
  <si>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</si>
  <si>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</si>
  <si>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</si>
  <si>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</si>
  <si>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</si>
  <si>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</si>
  <si>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</si>
  <si>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</si>
  <si>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</si>
  <si>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</si>
  <si>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</si>
  <si>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</si>
  <si>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</si>
  <si>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</si>
  <si>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</si>
  <si>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</si>
  <si>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</si>
  <si>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</si>
  <si>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</si>
  <si>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</si>
  <si>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</si>
  <si>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</si>
  <si>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</si>
  <si>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</si>
  <si>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</si>
  <si>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</si>
  <si>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</si>
  <si>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</si>
  <si>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</si>
  <si>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</si>
  <si>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</si>
  <si>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</si>
  <si>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</si>
  <si>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</si>
  <si>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</si>
  <si>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</si>
  <si>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</si>
  <si>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</si>
  <si>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</si>
  <si>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</si>
  <si>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</si>
  <si>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</si>
  <si>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</si>
  <si>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</si>
  <si>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</si>
  <si>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</si>
  <si>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</si>
  <si>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</si>
  <si>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</si>
  <si>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</si>
  <si>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</si>
  <si>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</si>
  <si>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</si>
  <si>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</si>
  <si>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</si>
  <si>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</si>
  <si>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</si>
  <si>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</si>
  <si>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</si>
  <si>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</si>
  <si>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</si>
  <si>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</si>
  <si>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</si>
  <si>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</si>
  <si>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</si>
  <si>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</si>
  <si>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</si>
  <si>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</si>
  <si>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</si>
  <si>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</si>
  <si>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</si>
  <si>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</si>
  <si>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</si>
  <si>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</si>
  <si>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</si>
  <si>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</si>
  <si>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</si>
  <si>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</si>
  <si>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</si>
  <si>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</si>
  <si>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</si>
  <si>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</si>
  <si>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</si>
  <si>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</si>
  <si>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</si>
  <si>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</si>
  <si>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</si>
  <si>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</si>
  <si>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</si>
  <si>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</si>
  <si>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</si>
  <si>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</si>
  <si>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</si>
  <si>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</si>
  <si>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</si>
  <si>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</si>
  <si>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</si>
  <si>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</si>
  <si>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</si>
  <si>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</si>
  <si>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</si>
  <si>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</si>
  <si>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</si>
  <si>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</si>
  <si>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</si>
  <si>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</si>
  <si>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</si>
  <si>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</si>
  <si>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</si>
  <si>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</si>
  <si>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</si>
  <si>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</si>
  <si>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</si>
  <si>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</si>
  <si>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</si>
  <si>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</si>
  <si>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</si>
  <si>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</si>
  <si>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</si>
  <si>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</si>
  <si>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</si>
  <si>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</si>
  <si>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</si>
  <si>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</si>
  <si>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</si>
  <si>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</si>
  <si>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</si>
  <si>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</si>
  <si>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</si>
  <si>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</si>
  <si>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</si>
  <si>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</si>
  <si>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</si>
  <si>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</si>
  <si>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</si>
  <si>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</si>
  <si>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</si>
  <si>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</si>
  <si>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</si>
  <si>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</si>
  <si>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</si>
  <si>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</si>
  <si>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</si>
  <si>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</si>
  <si>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</si>
  <si>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</si>
  <si>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</si>
  <si>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</si>
  <si>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</si>
  <si>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</si>
  <si>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</si>
  <si>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</si>
  <si>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</si>
  <si>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</si>
  <si>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</si>
  <si>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</si>
  <si>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</si>
  <si>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</si>
  <si>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</si>
  <si>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</si>
  <si>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</si>
  <si>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</si>
  <si>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</si>
  <si>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</si>
  <si>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</si>
  <si>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</si>
  <si>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</si>
  <si>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</si>
  <si>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</si>
  <si>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</si>
  <si>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</si>
  <si>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</si>
  <si>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</si>
  <si>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</si>
  <si>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</si>
  <si>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</si>
  <si>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</si>
  <si>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</si>
  <si>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</si>
  <si>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</si>
  <si>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</si>
  <si>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</si>
  <si>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</si>
  <si>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</si>
  <si>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</si>
  <si>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</si>
  <si>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</si>
  <si>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</si>
  <si>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</si>
  <si>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</si>
  <si>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</si>
  <si>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</si>
  <si>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</si>
  <si>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</si>
  <si>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</si>
  <si>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</si>
  <si>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</si>
  <si>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</si>
  <si>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</si>
  <si>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</si>
  <si>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</si>
  <si>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</si>
  <si>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</si>
  <si>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</si>
  <si>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</si>
  <si>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</si>
  <si>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</si>
  <si>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</si>
  <si>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</si>
  <si>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</si>
  <si>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</si>
  <si>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</si>
  <si>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</si>
  <si>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</si>
  <si>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</si>
  <si>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</si>
  <si>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</si>
  <si>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</si>
  <si>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</si>
  <si>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</si>
  <si>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</si>
  <si>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</si>
  <si>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</si>
  <si>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</si>
  <si>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</si>
  <si>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</si>
  <si>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</si>
  <si>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</si>
  <si>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</si>
  <si>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</si>
  <si>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</si>
  <si>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</si>
  <si>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</si>
  <si>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</si>
  <si>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</si>
  <si>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</si>
  <si>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</si>
  <si>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</si>
  <si>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</si>
  <si>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</si>
  <si>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</si>
  <si>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</si>
  <si>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</si>
  <si>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</si>
  <si>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</si>
  <si>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</si>
  <si>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</si>
  <si>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</si>
  <si>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</si>
  <si>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</si>
  <si>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</si>
  <si>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</si>
  <si>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</si>
  <si>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</si>
  <si>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</si>
  <si>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</si>
  <si>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</si>
  <si>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</si>
  <si>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</si>
  <si>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</si>
  <si>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</si>
  <si>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</si>
  <si>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</si>
  <si>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</si>
  <si>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</si>
  <si>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</si>
  <si>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</si>
  <si>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</si>
  <si>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</si>
  <si>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</si>
  <si>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</si>
  <si>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</si>
  <si>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</si>
  <si>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</si>
  <si>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</si>
  <si>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</si>
  <si>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</si>
  <si>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</si>
  <si>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</si>
  <si>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</si>
  <si>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</si>
  <si>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</si>
  <si>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</si>
  <si>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</si>
  <si>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</si>
  <si>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</si>
  <si>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</si>
  <si>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</si>
  <si>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</si>
  <si>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</si>
  <si>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</si>
  <si>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</si>
  <si>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</si>
  <si>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</si>
  <si>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</si>
  <si>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</si>
  <si>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</si>
  <si>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</si>
  <si>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</si>
  <si>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</si>
  <si>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</si>
  <si>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</si>
  <si>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</si>
  <si>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</si>
  <si>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</si>
  <si>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</si>
  <si>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</si>
  <si>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</si>
  <si>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</si>
  <si>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</si>
  <si>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</si>
  <si>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</si>
  <si>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</si>
  <si>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</si>
  <si>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</si>
  <si>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</si>
  <si>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</si>
  <si>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</si>
  <si>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</si>
  <si>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</si>
  <si>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</si>
  <si>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</si>
  <si>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</si>
  <si>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</si>
  <si>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</si>
  <si>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</si>
  <si>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</si>
  <si>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</si>
  <si>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</si>
  <si>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</si>
  <si>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</si>
  <si>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</si>
  <si>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</si>
  <si>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</si>
  <si>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</si>
  <si>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</si>
  <si>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</si>
  <si>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</si>
  <si>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</si>
  <si>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</si>
  <si>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</si>
  <si>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</si>
  <si>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</si>
  <si>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</si>
  <si>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</si>
  <si>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</si>
  <si>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</si>
  <si>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</si>
  <si>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</si>
  <si>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</si>
  <si>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</si>
  <si>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</si>
  <si>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</si>
  <si>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</si>
  <si>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</si>
  <si>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</si>
  <si>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</si>
  <si>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</si>
  <si>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</si>
  <si>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</si>
  <si>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</si>
  <si>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</si>
  <si>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</si>
  <si>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</si>
  <si>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</si>
  <si>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</si>
  <si>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</si>
  <si>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</si>
  <si>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</si>
  <si>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</si>
  <si>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</si>
  <si>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</si>
  <si>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</si>
  <si>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</si>
  <si>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</si>
  <si>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</si>
  <si>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</si>
  <si>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</si>
  <si>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</si>
  <si>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</si>
  <si>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</si>
  <si>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</si>
  <si>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</si>
  <si>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</si>
  <si>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</si>
  <si>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</si>
  <si>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</si>
  <si>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</si>
  <si>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</si>
  <si>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</si>
  <si>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</si>
  <si>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</si>
  <si>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</si>
  <si>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</si>
  <si>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</si>
  <si>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</si>
  <si>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</si>
  <si>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</si>
  <si>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</si>
  <si>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</si>
  <si>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</si>
  <si>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</si>
  <si>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</si>
  <si>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</si>
  <si>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</si>
  <si>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</si>
  <si>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</si>
  <si>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</si>
  <si>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</si>
  <si>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</si>
  <si>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</si>
  <si>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</si>
  <si>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</si>
  <si>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</si>
  <si>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</si>
  <si>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</si>
  <si>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</si>
  <si>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</si>
  <si>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</si>
  <si>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</si>
  <si>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</si>
  <si>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</si>
  <si>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</si>
  <si>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</si>
  <si>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</si>
  <si>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</si>
  <si>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</si>
  <si>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</si>
  <si>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</si>
  <si>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</si>
  <si>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</si>
  <si>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</si>
  <si>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</si>
  <si>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</si>
  <si>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</si>
  <si>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</si>
  <si>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</si>
  <si>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</si>
  <si>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</si>
  <si>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</si>
  <si>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</si>
  <si>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</si>
  <si>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</si>
  <si>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</si>
  <si>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</si>
  <si>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</si>
  <si>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</si>
  <si>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</si>
  <si>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</si>
  <si>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</si>
  <si>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</si>
  <si>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</si>
  <si>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</si>
  <si>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</si>
  <si>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</si>
  <si>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</si>
  <si>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</si>
  <si>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</si>
  <si>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</si>
  <si>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</si>
  <si>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</si>
  <si>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</si>
  <si>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</si>
  <si>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</si>
  <si>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</si>
  <si>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</si>
  <si>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</si>
  <si>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</si>
  <si>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</si>
  <si>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</si>
  <si>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</si>
  <si>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</si>
  <si>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</si>
  <si>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</si>
  <si>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</si>
  <si>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</si>
  <si>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</si>
  <si>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</si>
  <si>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</si>
  <si>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</si>
  <si>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</si>
  <si>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</si>
  <si>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</si>
  <si>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</si>
  <si>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</si>
  <si>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</si>
  <si>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</si>
  <si>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</si>
  <si>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</si>
  <si>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</si>
  <si>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</si>
  <si>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</si>
  <si>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</si>
  <si>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</si>
  <si>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</si>
  <si>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</si>
  <si>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</si>
  <si>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</si>
  <si>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</si>
  <si>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</si>
  <si>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</si>
  <si>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</si>
  <si>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</si>
  <si>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</si>
  <si>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</si>
  <si>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</si>
  <si>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</si>
  <si>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</si>
  <si>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</si>
  <si>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</si>
  <si>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</si>
  <si>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</si>
  <si>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</si>
  <si>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</si>
  <si>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</si>
  <si>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</si>
  <si>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</si>
  <si>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</si>
  <si>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</si>
  <si>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</si>
  <si>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</si>
  <si>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</si>
  <si>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</si>
  <si>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</si>
  <si>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</si>
  <si>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</si>
  <si>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</si>
  <si>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</si>
  <si>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</si>
  <si>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</si>
  <si>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</si>
  <si>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</si>
  <si>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</si>
  <si>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</si>
  <si>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</si>
  <si>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</si>
  <si>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</si>
  <si>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</si>
  <si>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</si>
  <si>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</si>
  <si>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</si>
  <si>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</si>
  <si>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</si>
  <si>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</si>
  <si>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</si>
  <si>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</si>
  <si>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</si>
  <si>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</si>
  <si>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</si>
  <si>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</si>
  <si>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</si>
  <si>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</si>
  <si>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</si>
  <si>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</si>
  <si>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</si>
  <si>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</si>
  <si>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</si>
  <si>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</si>
  <si>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</si>
  <si>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</si>
  <si>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</si>
  <si>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</si>
  <si>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</si>
  <si>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</si>
  <si>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</si>
  <si>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</si>
  <si>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</si>
  <si>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</si>
  <si>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</si>
  <si>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</si>
  <si>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</si>
  <si>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</si>
  <si>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</si>
  <si>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</si>
  <si>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</si>
  <si>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</si>
  <si>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</si>
  <si>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</si>
  <si>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</si>
  <si>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</si>
  <si>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</si>
  <si>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</si>
  <si>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</si>
  <si>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</si>
  <si>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</si>
  <si>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</si>
  <si>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</si>
  <si>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</si>
  <si>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</si>
  <si>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</si>
  <si>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</si>
  <si>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</si>
  <si>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</si>
  <si>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</si>
  <si>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</si>
  <si>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</si>
  <si>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</si>
  <si>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</si>
  <si>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</si>
  <si>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</si>
  <si>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</si>
  <si>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</si>
  <si>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</si>
  <si>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</si>
  <si>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</si>
  <si>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</si>
  <si>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</si>
  <si>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</si>
  <si>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</si>
  <si>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</si>
  <si>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</si>
  <si>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</si>
  <si>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</si>
  <si>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</si>
  <si>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</si>
  <si>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</si>
  <si>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</si>
  <si>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</si>
  <si>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</si>
  <si>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</si>
  <si>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</si>
  <si>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</si>
  <si>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</si>
  <si>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</si>
  <si>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</si>
  <si>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</si>
  <si>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</si>
  <si>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</si>
  <si>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</si>
  <si>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</si>
  <si>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</si>
  <si>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</si>
  <si>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</si>
  <si>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</si>
  <si>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</si>
  <si>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</si>
  <si>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</si>
  <si>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</si>
  <si>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</si>
  <si>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</si>
  <si>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</si>
  <si>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</si>
  <si>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</si>
  <si>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</si>
  <si>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</si>
  <si>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</si>
  <si>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</si>
  <si>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</si>
  <si>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</si>
  <si>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</si>
  <si>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</si>
  <si>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</si>
  <si>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</si>
  <si>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</si>
  <si>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</si>
  <si>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</si>
  <si>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</si>
  <si>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</si>
  <si>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</si>
  <si>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</si>
  <si>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</si>
  <si>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</si>
  <si>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</si>
  <si>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</si>
  <si>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</si>
  <si>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</si>
  <si>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</si>
  <si>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</si>
  <si>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</si>
  <si>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</si>
  <si>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</si>
  <si>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</si>
  <si>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</si>
  <si>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</si>
  <si>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</si>
  <si>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</si>
  <si>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</si>
  <si>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</si>
  <si>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</si>
  <si>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</si>
  <si>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</si>
  <si>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</si>
  <si>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</si>
  <si>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</si>
  <si>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</si>
  <si>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</si>
  <si>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</si>
  <si>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</si>
  <si>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</si>
  <si>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</si>
  <si>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</si>
  <si>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</si>
  <si>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</si>
  <si>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</si>
  <si>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</si>
  <si>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</si>
  <si>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</si>
  <si>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</si>
  <si>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</si>
  <si>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</si>
  <si>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</si>
  <si>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</si>
  <si>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</si>
  <si>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</si>
  <si>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</si>
  <si>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</si>
  <si>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</si>
  <si>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</si>
  <si>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</si>
  <si>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</si>
  <si>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</si>
  <si>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</si>
  <si>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</si>
  <si>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</si>
  <si>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</si>
  <si>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</si>
  <si>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</si>
  <si>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</si>
  <si>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</si>
  <si>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</si>
  <si>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</si>
  <si>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</si>
  <si>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</si>
  <si>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</si>
  <si>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</si>
  <si>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</si>
  <si>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</si>
  <si>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</si>
  <si>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</si>
  <si>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</si>
  <si>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</si>
  <si>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</si>
  <si>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</si>
  <si>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</si>
  <si>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</si>
  <si>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</si>
  <si>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</si>
  <si>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</si>
  <si>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</si>
  <si>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</si>
  <si>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</si>
  <si>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</si>
  <si>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</si>
  <si>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</si>
  <si>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</si>
  <si>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</si>
  <si>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</si>
  <si>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</si>
  <si>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</si>
  <si>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</si>
  <si>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</si>
  <si>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</si>
  <si>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</si>
  <si>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</si>
  <si>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</si>
  <si>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</si>
  <si>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</si>
  <si>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</si>
  <si>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</si>
  <si>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</si>
  <si>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</si>
  <si>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</si>
  <si>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</si>
  <si>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</si>
  <si>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</si>
  <si>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</si>
  <si>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</si>
  <si>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</si>
  <si>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</si>
  <si>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</si>
  <si>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</si>
  <si>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</si>
  <si>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</si>
  <si>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</si>
  <si>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</si>
  <si>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</si>
  <si>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</si>
  <si>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</si>
  <si>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</si>
  <si>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</si>
  <si>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</si>
  <si>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</si>
  <si>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</si>
  <si>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</si>
  <si>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</si>
  <si>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</si>
  <si>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</si>
  <si>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</si>
  <si>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</si>
  <si>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</si>
  <si>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</si>
  <si>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</si>
  <si>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</si>
  <si>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</si>
  <si>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</si>
  <si>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</si>
  <si>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</si>
  <si>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</si>
  <si>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</si>
  <si>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</si>
  <si>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</si>
  <si>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</si>
  <si>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</si>
  <si>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</si>
  <si>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</si>
  <si>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</si>
  <si>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</si>
  <si>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</si>
  <si>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</si>
  <si>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</si>
  <si>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</si>
  <si>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</si>
  <si>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</si>
  <si>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</si>
  <si>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</si>
  <si>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</si>
  <si>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</si>
  <si>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</si>
  <si>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</si>
  <si>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</si>
  <si>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</si>
  <si>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</si>
  <si>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</si>
  <si>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</si>
  <si>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</si>
  <si>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</si>
  <si>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</si>
  <si>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</si>
  <si>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</si>
  <si>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</si>
  <si>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</si>
  <si>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</si>
  <si>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</si>
  <si>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</si>
  <si>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</si>
  <si>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</si>
  <si>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</si>
  <si>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</si>
  <si>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</si>
  <si>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</si>
  <si>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</si>
  <si>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</si>
  <si>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</si>
  <si>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</si>
  <si>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</si>
  <si>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</si>
  <si>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</si>
  <si>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</si>
  <si>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</si>
  <si>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</si>
  <si>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</si>
  <si>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</si>
  <si>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</si>
  <si>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</si>
  <si>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</si>
  <si>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</si>
  <si>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</si>
  <si>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</si>
  <si>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</si>
  <si>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</si>
  <si>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</si>
  <si>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</si>
  <si>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</si>
  <si>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</si>
  <si>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</si>
  <si>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</si>
  <si>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</si>
  <si>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</si>
  <si>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</si>
  <si>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</si>
  <si>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</si>
  <si>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</si>
  <si>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</si>
  <si>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</si>
  <si>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</si>
  <si>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</si>
  <si>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</si>
  <si>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</si>
  <si>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</si>
  <si>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</si>
  <si>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</si>
  <si>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</si>
  <si>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</si>
  <si>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</si>
  <si>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</si>
  <si>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</si>
  <si>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</si>
  <si>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</si>
  <si>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</si>
  <si>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</si>
  <si>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</si>
  <si>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</si>
  <si>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</si>
  <si>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</si>
  <si>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</si>
  <si>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</si>
  <si>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</si>
  <si>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</si>
  <si>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</si>
  <si>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</si>
  <si>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</si>
  <si>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</si>
  <si>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</si>
  <si>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</si>
  <si>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</si>
  <si>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</si>
  <si>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</si>
  <si>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</si>
  <si>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</si>
  <si>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</si>
  <si>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</si>
  <si>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</si>
  <si>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</si>
  <si>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</si>
  <si>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</si>
  <si>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</si>
  <si>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</si>
  <si>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</si>
  <si>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</si>
  <si>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</si>
  <si>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</si>
  <si>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</si>
  <si>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</si>
  <si>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</si>
  <si>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</si>
  <si>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</si>
  <si>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</si>
  <si>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</si>
  <si>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</si>
  <si>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</si>
  <si>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</si>
  <si>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</si>
  <si>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</si>
  <si>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</si>
  <si>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</si>
  <si>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</si>
  <si>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</si>
  <si>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</si>
  <si>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</si>
  <si>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</si>
  <si>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</si>
  <si>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</si>
  <si>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</si>
  <si>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</si>
  <si>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</si>
  <si>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</si>
  <si>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</si>
  <si>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</si>
  <si>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</si>
  <si>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</si>
  <si>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</si>
  <si>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</si>
  <si>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</si>
  <si>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</si>
  <si>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</si>
  <si>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</si>
  <si>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</si>
  <si>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</si>
  <si>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</si>
  <si>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</si>
  <si>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</si>
  <si>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</si>
  <si>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</si>
  <si>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</si>
  <si>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</si>
  <si>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</si>
  <si>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</si>
  <si>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</si>
  <si>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</si>
  <si>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</si>
  <si>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</si>
  <si>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</si>
  <si>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</si>
  <si>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</si>
  <si>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</si>
  <si>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</si>
  <si>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</si>
  <si>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</si>
  <si>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</si>
  <si>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</si>
  <si>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</si>
  <si>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</si>
  <si>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</si>
  <si>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</si>
  <si>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</si>
  <si>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</si>
  <si>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</si>
  <si>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</si>
  <si>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</si>
  <si>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</si>
  <si>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</si>
  <si>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</si>
  <si>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</si>
  <si>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</si>
  <si>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</si>
  <si>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</si>
  <si>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</si>
  <si>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</si>
  <si>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</si>
  <si>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</si>
  <si>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</si>
  <si>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</si>
  <si>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</si>
  <si>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</si>
  <si>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</si>
  <si>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</si>
  <si>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</si>
  <si>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</si>
  <si>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</si>
  <si>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</si>
  <si>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</si>
  <si>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</si>
  <si>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</si>
  <si>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</si>
  <si>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</si>
  <si>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</si>
  <si>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</si>
  <si>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</si>
  <si>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</si>
  <si>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</si>
  <si>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</si>
  <si>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</si>
  <si>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</si>
  <si>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</si>
  <si>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</si>
  <si>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</si>
  <si>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</si>
  <si>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</si>
  <si>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</si>
  <si>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</si>
  <si>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</si>
  <si>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</si>
  <si>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</si>
  <si>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</si>
  <si>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</si>
  <si>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</si>
  <si>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</si>
  <si>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</si>
  <si>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</si>
  <si>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</si>
  <si>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</si>
  <si>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</si>
  <si>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</si>
  <si>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</si>
  <si>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</si>
  <si>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</si>
  <si>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</si>
  <si>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</si>
  <si>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</si>
  <si>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</si>
  <si>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</si>
  <si>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</si>
  <si>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</si>
  <si>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</si>
  <si>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</si>
  <si>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</si>
  <si>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</si>
  <si>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</si>
  <si>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</si>
  <si>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</si>
  <si>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</si>
  <si>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</si>
  <si>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</si>
  <si>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</si>
  <si>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</si>
  <si>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</si>
  <si>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</si>
  <si>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</si>
  <si>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</si>
  <si>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</si>
  <si>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</si>
  <si>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</si>
  <si>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</si>
  <si>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</si>
  <si>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</si>
  <si>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</si>
  <si>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</si>
  <si>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</si>
  <si>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</si>
  <si>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</si>
  <si>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</si>
  <si>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</si>
  <si>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</si>
  <si>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</si>
  <si>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</si>
  <si>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</si>
  <si>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</si>
  <si>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</si>
  <si>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</si>
  <si>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</si>
  <si>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</si>
  <si>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</si>
  <si>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</si>
  <si>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</si>
  <si>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</si>
  <si>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</si>
  <si>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</si>
  <si>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</si>
  <si>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</si>
  <si>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</si>
  <si>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</si>
  <si>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</si>
  <si>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</si>
  <si>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</si>
  <si>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</si>
  <si>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</si>
  <si>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</si>
  <si>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</si>
  <si>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</si>
  <si>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</si>
  <si>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</si>
  <si>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</si>
  <si>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</si>
  <si>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</si>
  <si>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</si>
  <si>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</si>
  <si>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</si>
  <si>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</si>
  <si>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</si>
  <si>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</si>
  <si>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</si>
  <si>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</si>
  <si>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</si>
  <si>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</si>
  <si>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</si>
  <si>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</si>
  <si>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</si>
  <si>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</si>
  <si>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</si>
  <si>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</si>
  <si>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</si>
  <si>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</si>
  <si>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</si>
  <si>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</si>
  <si>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</si>
  <si>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</si>
  <si>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</si>
  <si>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</si>
  <si>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</si>
  <si>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</si>
  <si>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</si>
  <si>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</si>
  <si>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</si>
  <si>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</si>
  <si>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</si>
  <si>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</si>
  <si>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</si>
  <si>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</si>
  <si>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</si>
  <si>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</si>
  <si>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</si>
  <si>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</si>
  <si>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</si>
  <si>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</si>
  <si>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</si>
  <si>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</si>
  <si>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</si>
  <si>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</si>
  <si>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</si>
  <si>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</si>
  <si>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</si>
  <si>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</si>
  <si>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</si>
  <si>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</si>
  <si>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</si>
  <si>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</si>
  <si>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</si>
  <si>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</si>
  <si>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</si>
  <si>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</si>
  <si>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</si>
  <si>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</si>
  <si>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</si>
  <si>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</si>
  <si>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</si>
  <si>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</si>
  <si>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</si>
  <si>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</si>
  <si>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</si>
  <si>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</si>
  <si>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</si>
  <si>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</si>
  <si>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</si>
  <si>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</si>
  <si>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</si>
  <si>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</si>
  <si>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</si>
  <si>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</si>
  <si>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</si>
  <si>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</si>
  <si>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</si>
  <si>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</si>
  <si>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</si>
  <si>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</si>
  <si>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</si>
  <si>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</si>
  <si>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</si>
  <si>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</si>
  <si>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</si>
  <si>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</si>
  <si>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</si>
  <si>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</si>
  <si>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</si>
  <si>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</si>
  <si>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</si>
  <si>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</si>
  <si>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</si>
  <si>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</si>
  <si>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</si>
  <si>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</si>
  <si>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</si>
  <si>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</si>
  <si>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</si>
  <si>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</si>
  <si>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</si>
  <si>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</si>
  <si>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</si>
  <si>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</si>
  <si>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</si>
  <si>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</si>
  <si>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</si>
  <si>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</si>
  <si>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</si>
  <si>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</si>
  <si>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</si>
  <si>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</si>
  <si>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</si>
  <si>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</si>
  <si>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</si>
  <si>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</si>
  <si>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</si>
  <si>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</si>
  <si>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</si>
  <si>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</si>
  <si>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</si>
  <si>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</si>
  <si>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</si>
  <si>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</si>
  <si>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</si>
  <si>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</si>
  <si>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</si>
  <si>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</si>
  <si>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</si>
  <si>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</si>
  <si>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</si>
  <si>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</si>
  <si>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</si>
  <si>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</si>
  <si>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</si>
  <si>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</si>
  <si>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</si>
  <si>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</si>
  <si>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</si>
  <si>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</si>
  <si>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</si>
  <si>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</si>
  <si>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</si>
  <si>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</si>
  <si>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</si>
  <si>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</si>
  <si>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</si>
  <si>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</si>
  <si>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</si>
  <si>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</si>
  <si>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</si>
  <si>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</si>
  <si>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</si>
  <si>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</si>
  <si>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</si>
  <si>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</si>
  <si>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</si>
  <si>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</si>
  <si>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</si>
  <si>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</si>
  <si>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</si>
  <si>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</si>
  <si>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</si>
  <si>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</si>
  <si>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</si>
  <si>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</si>
  <si>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</si>
  <si>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</si>
  <si>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</si>
  <si>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</si>
  <si>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</si>
  <si>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</si>
  <si>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</si>
  <si>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</si>
  <si>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</si>
  <si>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</si>
  <si>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</si>
  <si>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</si>
  <si>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</si>
  <si>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</si>
  <si>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</si>
  <si>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</si>
  <si>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</si>
  <si>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</si>
  <si>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</si>
  <si>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</si>
  <si>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</si>
  <si>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</si>
  <si>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</si>
  <si>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</si>
  <si>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</si>
  <si>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</si>
  <si>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</si>
  <si>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</si>
  <si>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</si>
  <si>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</si>
  <si>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</si>
  <si>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</si>
  <si>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</si>
  <si>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</si>
  <si>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</si>
  <si>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</si>
  <si>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</si>
  <si>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</si>
  <si>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</si>
  <si>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</si>
  <si>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</si>
  <si>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</si>
  <si>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</si>
  <si>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</si>
  <si>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</si>
  <si>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</si>
  <si>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</si>
  <si>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</si>
  <si>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</si>
  <si>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</si>
  <si>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</si>
  <si>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</si>
  <si>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</si>
  <si>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</si>
  <si>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</si>
  <si>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</si>
  <si>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</si>
  <si>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</si>
  <si>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</si>
  <si>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</si>
  <si>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</si>
  <si>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</si>
  <si>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</si>
  <si>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</si>
  <si>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</si>
  <si>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</si>
  <si>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</si>
  <si>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</si>
  <si>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</si>
  <si>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</si>
  <si>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</si>
  <si>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</si>
  <si>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</si>
  <si>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</si>
  <si>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</si>
  <si>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</si>
  <si>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</si>
  <si>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</si>
  <si>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</si>
  <si>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</si>
  <si>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</si>
  <si>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</si>
  <si>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</si>
  <si>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</si>
  <si>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</si>
  <si>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</si>
  <si>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</si>
  <si>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</si>
  <si>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</si>
  <si>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</si>
  <si>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</si>
  <si>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</si>
  <si>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</si>
  <si>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</si>
  <si>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</si>
  <si>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</si>
  <si>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</si>
  <si>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</si>
  <si>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</si>
  <si>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</si>
  <si>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</si>
  <si>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</si>
  <si>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</si>
  <si>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</si>
  <si>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</si>
  <si>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</si>
  <si>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</si>
  <si>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</si>
  <si>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</si>
  <si>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</si>
  <si>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</si>
  <si>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</si>
  <si>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</si>
  <si>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</si>
  <si>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</si>
  <si>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</si>
  <si>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</si>
  <si>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</si>
  <si>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</si>
  <si>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</si>
  <si>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</si>
  <si>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</si>
  <si>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</si>
  <si>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</si>
  <si>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</si>
  <si>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</si>
  <si>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</si>
  <si>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</si>
  <si>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</si>
  <si>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</si>
  <si>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</si>
  <si>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</si>
  <si>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</si>
  <si>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</si>
  <si>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</si>
  <si>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</si>
  <si>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</si>
  <si>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</si>
  <si>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</si>
  <si>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</si>
  <si>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</si>
  <si>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</si>
  <si>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</si>
  <si>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</si>
  <si>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</si>
  <si>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</si>
  <si>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</si>
  <si>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</si>
  <si>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</si>
  <si>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</si>
  <si>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</si>
  <si>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</si>
  <si>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</si>
  <si>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</si>
  <si>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</si>
  <si>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</si>
  <si>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</si>
  <si>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</si>
  <si>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</si>
  <si>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</si>
  <si>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</si>
  <si>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</si>
  <si>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</si>
  <si>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</si>
  <si>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</si>
  <si>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</si>
  <si>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</si>
  <si>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</si>
  <si>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</si>
  <si>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</si>
  <si>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</si>
  <si>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</si>
  <si>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</si>
  <si>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</si>
  <si>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</si>
  <si>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</si>
  <si>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</si>
  <si>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</si>
  <si>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</si>
  <si>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</si>
  <si>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</si>
  <si>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</si>
  <si>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</si>
  <si>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</si>
  <si>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</si>
  <si>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</si>
  <si>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</si>
  <si>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</si>
  <si>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</si>
  <si>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</si>
  <si>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</si>
  <si>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</si>
  <si>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</si>
  <si>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</si>
  <si>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</si>
  <si>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</si>
  <si>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</si>
  <si>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</si>
  <si>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</si>
  <si>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</si>
  <si>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</si>
  <si>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</si>
  <si>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</si>
  <si>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</si>
  <si>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</si>
  <si>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</si>
  <si>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</si>
  <si>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</si>
  <si>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</si>
  <si>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</si>
  <si>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</si>
  <si>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</si>
  <si>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</si>
  <si>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</si>
  <si>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</si>
  <si>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</si>
  <si>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</si>
  <si>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</si>
  <si>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</si>
  <si>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</si>
  <si>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</si>
  <si>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</si>
  <si>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</si>
  <si>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</si>
  <si>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</si>
  <si>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</si>
  <si>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</si>
  <si>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</si>
  <si>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</si>
  <si>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</si>
  <si>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</si>
  <si>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</si>
  <si>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</si>
  <si>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</si>
  <si>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</si>
  <si>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</si>
  <si>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</si>
  <si>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</si>
  <si>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</si>
  <si>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</si>
  <si>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</si>
  <si>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</si>
  <si>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</si>
  <si>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</si>
  <si>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</si>
  <si>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</si>
  <si>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</si>
  <si>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</si>
  <si>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</si>
  <si>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</si>
  <si>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</si>
  <si>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</si>
  <si>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</si>
  <si>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</si>
  <si>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</si>
  <si>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</si>
  <si>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</si>
  <si>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</si>
  <si>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</si>
  <si>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</si>
  <si>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</si>
  <si>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</si>
  <si>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</si>
  <si>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</si>
  <si>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</si>
  <si>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</si>
  <si>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</si>
  <si>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</si>
  <si>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</si>
  <si>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</si>
  <si>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</si>
  <si>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</si>
  <si>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</si>
  <si>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</si>
  <si>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</si>
  <si>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</si>
  <si>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</si>
  <si>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</si>
  <si>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</si>
  <si>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</si>
  <si>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</si>
  <si>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</si>
  <si>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</si>
  <si>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</si>
  <si>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</si>
  <si>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</si>
  <si>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</si>
  <si>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</si>
  <si>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</si>
  <si>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</si>
  <si>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</si>
  <si>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</si>
  <si>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</si>
  <si>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</si>
  <si>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</si>
  <si>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</si>
  <si>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</si>
  <si>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</si>
  <si>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</si>
  <si>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</si>
  <si>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</si>
  <si>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</si>
  <si>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</si>
  <si>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</si>
  <si>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</si>
  <si>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</si>
  <si>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</si>
  <si>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</si>
  <si>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</si>
  <si>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</si>
  <si>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</si>
  <si>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</si>
  <si>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</si>
  <si>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</si>
  <si>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</si>
  <si>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</si>
  <si>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</si>
  <si>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</si>
  <si>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</si>
  <si>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</si>
  <si>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</si>
  <si>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</si>
  <si>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</si>
  <si>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</si>
  <si>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</si>
  <si>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</si>
  <si>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</si>
  <si>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</si>
  <si>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</si>
  <si>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</si>
  <si>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</si>
  <si>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</si>
  <si>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</si>
  <si>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</si>
  <si>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</si>
  <si>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</si>
  <si>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</si>
  <si>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</si>
  <si>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</si>
  <si>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</si>
  <si>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</si>
  <si>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</si>
  <si>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</si>
  <si>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</si>
  <si>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</si>
  <si>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</si>
  <si>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</si>
  <si>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</si>
  <si>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</si>
  <si>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</si>
  <si>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</si>
  <si>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</si>
  <si>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</si>
  <si>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</si>
  <si>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</si>
  <si>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</si>
  <si>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</si>
  <si>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</si>
  <si>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</si>
  <si>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</si>
  <si>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</si>
  <si>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</si>
  <si>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</si>
  <si>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</si>
  <si>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</si>
  <si>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</si>
  <si>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</si>
  <si>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</si>
  <si>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</si>
  <si>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</si>
  <si>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</si>
  <si>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</si>
  <si>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</si>
  <si>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</si>
  <si>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</si>
  <si>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</si>
  <si>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</si>
  <si>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</si>
  <si>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</si>
  <si>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</si>
  <si>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</si>
  <si>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</si>
  <si>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</si>
  <si>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</si>
  <si>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</si>
  <si>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</si>
  <si>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</si>
  <si>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</si>
  <si>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</si>
  <si>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</si>
  <si>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</si>
  <si>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</si>
  <si>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</si>
  <si>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</si>
  <si>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</si>
  <si>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</si>
  <si>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</si>
  <si>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</si>
  <si>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</si>
  <si>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</si>
  <si>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</si>
  <si>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</si>
  <si>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</si>
  <si>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</si>
  <si>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</si>
  <si>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</si>
  <si>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</si>
  <si>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</si>
  <si>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</si>
  <si>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</si>
  <si>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</si>
  <si>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</si>
  <si>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</si>
  <si>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</si>
  <si>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</si>
  <si>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</si>
  <si>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</si>
  <si>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</si>
  <si>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</si>
  <si>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</si>
  <si>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</si>
  <si>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</si>
  <si>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</si>
  <si>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</si>
  <si>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</si>
  <si>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</si>
  <si>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</si>
  <si>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</si>
  <si>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</si>
  <si>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</si>
  <si>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</si>
  <si>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</si>
  <si>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</si>
  <si>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</si>
  <si>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</si>
  <si>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</si>
  <si>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</si>
  <si>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</si>
  <si>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</si>
  <si>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</si>
  <si>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</si>
  <si>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</si>
  <si>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</si>
  <si>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</si>
  <si>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</si>
  <si>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</si>
  <si>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</si>
  <si>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</si>
  <si>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</si>
  <si>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</si>
  <si>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</si>
  <si>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</si>
  <si>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</si>
  <si>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</si>
  <si>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</si>
  <si>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</si>
  <si>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</si>
  <si>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</si>
  <si>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</si>
  <si>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</si>
  <si>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</si>
  <si>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</si>
  <si>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</si>
  <si>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</si>
  <si>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</si>
  <si>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</si>
  <si>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</si>
  <si>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</si>
  <si>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</si>
  <si>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</si>
  <si>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</si>
  <si>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</si>
  <si>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</si>
  <si>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</si>
  <si>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</si>
  <si>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</si>
  <si>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</si>
  <si>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</si>
  <si>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</si>
  <si>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</si>
  <si>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</si>
  <si>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</si>
  <si>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</si>
  <si>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</si>
  <si>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</si>
  <si>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</si>
  <si>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</si>
  <si>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</si>
  <si>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</si>
  <si>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</si>
  <si>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</si>
  <si>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</si>
  <si>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</si>
  <si>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</si>
  <si>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</si>
  <si>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</si>
  <si>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</si>
  <si>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</si>
  <si>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</si>
  <si>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</si>
  <si>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</si>
  <si>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</si>
  <si>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</si>
  <si>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</si>
  <si>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</si>
  <si>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</si>
  <si>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</si>
  <si>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</si>
  <si>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</si>
  <si>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</si>
  <si>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</si>
  <si>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</si>
  <si>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</si>
  <si>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</si>
  <si>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</si>
  <si>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</si>
  <si>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</si>
  <si>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</si>
  <si>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</si>
  <si>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</si>
  <si>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</si>
  <si>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</si>
  <si>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</si>
  <si>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</si>
  <si>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</si>
  <si>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</si>
  <si>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</si>
  <si>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</si>
  <si>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</si>
  <si>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</si>
  <si>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</si>
  <si>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</si>
  <si>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</si>
  <si>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</si>
  <si>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</si>
  <si>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</si>
  <si>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</si>
  <si>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</si>
  <si>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</si>
  <si>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</si>
  <si>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</si>
  <si>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</si>
  <si>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</si>
  <si>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</si>
  <si>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</si>
  <si>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</si>
  <si>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</si>
  <si>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</si>
  <si>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</si>
  <si>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</si>
  <si>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</si>
  <si>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</si>
  <si>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</si>
  <si>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</si>
  <si>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</si>
  <si>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</si>
  <si>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</si>
  <si>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</si>
  <si>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</si>
  <si>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</si>
  <si>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</si>
  <si>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</si>
  <si>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</si>
  <si>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</si>
  <si>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</si>
  <si>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</si>
  <si>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</si>
  <si>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</si>
  <si>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</si>
  <si>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</si>
  <si>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</si>
  <si>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</si>
  <si>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</si>
  <si>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</si>
  <si>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</si>
  <si>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</si>
  <si>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</si>
  <si>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</si>
  <si>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</si>
  <si>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</si>
  <si>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</si>
  <si>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</si>
  <si>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</si>
  <si>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</si>
  <si>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</si>
  <si>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</si>
  <si>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</si>
  <si>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</si>
  <si>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</si>
  <si>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</si>
  <si>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</si>
  <si>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</si>
  <si>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</si>
  <si>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</si>
  <si>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</si>
  <si>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</si>
  <si>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</si>
  <si>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</si>
  <si>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</si>
  <si>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</si>
  <si>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</si>
  <si>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</si>
  <si>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</si>
  <si>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</si>
  <si>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</si>
  <si>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</si>
  <si>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</si>
  <si>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</si>
  <si>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</si>
  <si>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</si>
  <si>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</si>
  <si>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</si>
  <si>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</si>
  <si>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</si>
  <si>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</si>
  <si>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</si>
  <si>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</si>
  <si>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</si>
  <si>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</si>
  <si>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</si>
  <si>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</si>
  <si>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</si>
  <si>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</si>
  <si>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</si>
  <si>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</si>
  <si>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</si>
  <si>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</si>
  <si>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</si>
  <si>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</si>
  <si>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</si>
  <si>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</si>
  <si>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</si>
  <si>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</si>
  <si>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</si>
  <si>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</si>
  <si>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</si>
  <si>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</si>
  <si>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</si>
  <si>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</si>
  <si>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</si>
  <si>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</si>
  <si>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</si>
  <si>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</si>
  <si>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</si>
  <si>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</si>
  <si>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</si>
  <si>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</si>
  <si>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</si>
  <si>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</si>
  <si>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</si>
  <si>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</si>
  <si>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</si>
  <si>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</si>
  <si>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</si>
  <si>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</si>
  <si>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</si>
  <si>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</si>
  <si>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</si>
  <si>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</si>
  <si>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</si>
  <si>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</si>
  <si>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</si>
  <si>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</si>
  <si>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</si>
  <si>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</si>
  <si>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</si>
  <si>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</si>
  <si>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</si>
  <si>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</si>
  <si>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</si>
  <si>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</si>
  <si>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</si>
  <si>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</si>
  <si>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</si>
  <si>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</si>
  <si>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</si>
  <si>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</si>
  <si>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</si>
  <si>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</si>
  <si>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</si>
  <si>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</si>
  <si>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</si>
  <si>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</si>
  <si>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</si>
  <si>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</si>
  <si>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</si>
  <si>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</si>
  <si>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</si>
  <si>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</si>
  <si>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</si>
  <si>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</si>
  <si>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</si>
  <si>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</si>
  <si>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</si>
  <si>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</si>
  <si>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</si>
  <si>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</si>
  <si>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</si>
  <si>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</si>
  <si>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</si>
  <si>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</si>
  <si>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</si>
  <si>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</si>
  <si>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</si>
  <si>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</si>
  <si>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</si>
  <si>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</si>
  <si>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</si>
  <si>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</si>
  <si>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</si>
  <si>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</si>
  <si>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</si>
  <si>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</si>
  <si>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</si>
  <si>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</si>
  <si>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</si>
  <si>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</si>
  <si>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</si>
  <si>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</si>
  <si>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</si>
  <si>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</si>
  <si>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</si>
  <si>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</si>
  <si>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</si>
  <si>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</si>
  <si>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</si>
  <si>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</si>
  <si>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</si>
  <si>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</si>
  <si>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</si>
  <si>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</si>
  <si>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</si>
  <si>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</si>
  <si>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</si>
  <si>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</si>
  <si>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</si>
  <si>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</si>
  <si>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</si>
  <si>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</si>
  <si>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</si>
  <si>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</si>
  <si>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</si>
  <si>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</si>
  <si>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</si>
  <si>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</si>
  <si>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</si>
  <si>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</si>
  <si>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</si>
  <si>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</si>
  <si>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</si>
  <si>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</si>
  <si>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</si>
  <si>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</si>
  <si>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</si>
  <si>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</si>
  <si>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</si>
  <si>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</si>
  <si>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</si>
  <si>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</si>
  <si>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</si>
  <si>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</si>
  <si>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</si>
  <si>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</si>
  <si>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</si>
  <si>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</si>
  <si>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</si>
  <si>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</si>
  <si>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</si>
  <si>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</si>
  <si>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</si>
  <si>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</si>
  <si>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</si>
  <si>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</si>
  <si>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</si>
  <si>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</si>
  <si>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</si>
  <si>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</si>
  <si>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</si>
  <si>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</si>
  <si>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</si>
  <si>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</si>
  <si>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</si>
  <si>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</si>
  <si>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</si>
  <si>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</si>
  <si>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</si>
  <si>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</si>
  <si>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</si>
  <si>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</si>
  <si>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</si>
  <si>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</si>
  <si>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</si>
  <si>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</si>
  <si>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</si>
  <si>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</si>
  <si>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</si>
  <si>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</si>
  <si>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</si>
  <si>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</si>
  <si>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</si>
  <si>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</si>
  <si>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</si>
  <si>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</si>
  <si>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</si>
  <si>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</si>
  <si>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</si>
  <si>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</si>
  <si>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</si>
  <si>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</si>
  <si>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</si>
  <si>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</si>
  <si>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</si>
  <si>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</si>
  <si>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</si>
  <si>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</si>
  <si>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</si>
  <si>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</si>
  <si>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</si>
  <si>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</si>
  <si>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</si>
  <si>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</si>
  <si>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</si>
  <si>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</si>
  <si>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</si>
  <si>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</si>
  <si>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</si>
  <si>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</si>
  <si>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</si>
  <si>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</si>
  <si>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</si>
  <si>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</si>
  <si>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</si>
  <si>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</si>
  <si>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</si>
  <si>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</si>
  <si>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</si>
  <si>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</si>
  <si>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</si>
  <si>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</si>
  <si>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</si>
  <si>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</si>
  <si>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</si>
  <si>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</si>
  <si>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</si>
  <si>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</si>
  <si>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</si>
  <si>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</si>
  <si>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</si>
  <si>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</si>
  <si>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</si>
  <si>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</si>
  <si>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</si>
  <si>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</si>
  <si>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</si>
  <si>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</si>
  <si>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</si>
  <si>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</si>
  <si>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</si>
  <si>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</si>
  <si>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</si>
  <si>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</si>
  <si>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</si>
  <si>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</si>
  <si>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</si>
  <si>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</si>
  <si>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</si>
  <si>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</si>
  <si>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</si>
  <si>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</si>
  <si>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</si>
  <si>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</si>
  <si>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</si>
  <si>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</si>
  <si>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</si>
  <si>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</si>
  <si>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</si>
  <si>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</si>
  <si>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</si>
  <si>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</si>
  <si>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</si>
  <si>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</si>
  <si>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</si>
  <si>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</si>
  <si>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</si>
  <si>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</si>
  <si>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</si>
  <si>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</si>
  <si>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</si>
  <si>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</si>
  <si>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</si>
  <si>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</si>
  <si>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</si>
  <si>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</si>
  <si>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</si>
  <si>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</si>
  <si>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</si>
  <si>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</si>
  <si>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</si>
  <si>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</si>
  <si>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</si>
  <si>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</si>
  <si>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</si>
  <si>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</si>
  <si>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</si>
  <si>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</si>
  <si>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</si>
  <si>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</si>
  <si>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</si>
  <si>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</si>
  <si>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</si>
  <si>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</si>
  <si>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</si>
  <si>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</si>
  <si>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</si>
  <si>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</si>
  <si>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</si>
  <si>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</si>
  <si>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</si>
  <si>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</si>
  <si>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</si>
  <si>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</si>
  <si>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</si>
  <si>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</si>
  <si>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</si>
  <si>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</si>
  <si>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</si>
  <si>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</si>
  <si>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</si>
  <si>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</si>
  <si>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</si>
  <si>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</si>
  <si>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</si>
  <si>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</si>
  <si>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</si>
  <si>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</si>
  <si>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</si>
  <si>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</si>
  <si>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</si>
  <si>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</si>
  <si>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</si>
  <si>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</si>
  <si>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</si>
  <si>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</si>
  <si>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</si>
  <si>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</si>
  <si>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</si>
  <si>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</si>
  <si>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</si>
  <si>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</si>
  <si>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</si>
  <si>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</si>
  <si>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</si>
  <si>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</si>
  <si>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</si>
  <si>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</si>
  <si>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</si>
  <si>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</si>
  <si>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</si>
  <si>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</si>
  <si>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</si>
  <si>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</si>
  <si>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</si>
  <si>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</si>
  <si>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</si>
  <si>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</si>
  <si>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</si>
  <si>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</si>
  <si>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</si>
  <si>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</si>
  <si>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</si>
  <si>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</si>
  <si>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</si>
  <si>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</si>
  <si>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</si>
  <si>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</si>
  <si>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</si>
  <si>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</si>
  <si>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</si>
  <si>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</si>
  <si>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</si>
  <si>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</si>
  <si>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</si>
  <si>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</si>
  <si>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</si>
  <si>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</si>
  <si>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</si>
  <si>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</si>
  <si>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</si>
  <si>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</si>
  <si>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</si>
  <si>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</si>
  <si>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</si>
  <si>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</si>
  <si>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</si>
  <si>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</si>
  <si>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</si>
  <si>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</si>
  <si>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</si>
  <si>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</si>
  <si>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</si>
  <si>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</si>
  <si>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</si>
  <si>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</si>
  <si>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</si>
  <si>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</si>
  <si>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</si>
  <si>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</si>
  <si>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</si>
  <si>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</si>
  <si>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</si>
  <si>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</si>
  <si>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</si>
  <si>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</si>
  <si>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</si>
  <si>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</si>
  <si>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</si>
  <si>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</si>
  <si>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</si>
  <si>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</si>
  <si>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</si>
  <si>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</si>
  <si>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</si>
  <si>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</si>
  <si>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</si>
  <si>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</si>
  <si>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</si>
  <si>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</si>
  <si>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</si>
  <si>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</si>
  <si>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</si>
  <si>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</si>
  <si>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</si>
  <si>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</si>
  <si>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</si>
  <si>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</si>
  <si>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</si>
  <si>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</si>
  <si>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</si>
  <si>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</si>
  <si>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</si>
  <si>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</si>
  <si>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</si>
  <si>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</si>
  <si>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</si>
  <si>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</si>
  <si>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</si>
  <si>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</si>
  <si>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</si>
  <si>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</si>
  <si>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</si>
  <si>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</si>
  <si>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</si>
  <si>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</si>
  <si>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</si>
  <si>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</si>
  <si>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</si>
  <si>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</si>
  <si>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</si>
  <si>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</si>
  <si>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</si>
  <si>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</si>
  <si>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</si>
  <si>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</si>
  <si>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</si>
  <si>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</si>
  <si>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</si>
  <si>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</si>
  <si>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</si>
  <si>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</si>
  <si>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</si>
  <si>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</si>
  <si>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</si>
  <si>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</si>
  <si>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</si>
  <si>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</si>
  <si>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</si>
  <si>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</si>
  <si>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</si>
  <si>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</si>
  <si>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</si>
  <si>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</si>
  <si>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</si>
  <si>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</si>
  <si>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</si>
  <si>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</si>
  <si>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</si>
  <si>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</si>
  <si>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</si>
  <si>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</si>
  <si>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</si>
  <si>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</si>
  <si>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</si>
  <si>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</si>
  <si>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</si>
  <si>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</si>
  <si>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</si>
  <si>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</si>
  <si>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</si>
  <si>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</si>
  <si>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</si>
  <si>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</si>
  <si>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</si>
  <si>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</si>
  <si>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</si>
  <si>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</si>
  <si>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</si>
  <si>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</si>
  <si>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</si>
  <si>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</si>
  <si>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</si>
  <si>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</si>
  <si>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</si>
  <si>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</si>
  <si>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</si>
  <si>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</si>
  <si>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</si>
  <si>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</si>
  <si>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</si>
  <si>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</si>
  <si>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</si>
  <si>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</si>
  <si>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</si>
  <si>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</si>
  <si>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</si>
  <si>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</si>
  <si>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</si>
  <si>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</si>
  <si>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</si>
  <si>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</si>
  <si>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</si>
  <si>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</si>
  <si>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</si>
  <si>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</si>
  <si>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</si>
  <si>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</si>
  <si>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</si>
  <si>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</si>
  <si>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</si>
  <si>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</si>
  <si>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</si>
  <si>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</si>
  <si>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</si>
  <si>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</si>
  <si>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</si>
  <si>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</si>
  <si>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</si>
  <si>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</si>
  <si>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</si>
  <si>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</si>
  <si>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</si>
  <si>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</si>
  <si>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</si>
  <si>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</si>
  <si>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</si>
  <si>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</si>
  <si>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</si>
  <si>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</si>
  <si>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</si>
  <si>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</si>
  <si>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</si>
  <si>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</si>
  <si>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</si>
  <si>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</si>
  <si>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</si>
  <si>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</si>
  <si>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</si>
  <si>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</si>
  <si>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</si>
  <si>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</si>
  <si>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</si>
  <si>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</si>
  <si>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</si>
  <si>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</si>
  <si>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</si>
  <si>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</si>
  <si>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</si>
  <si>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</si>
  <si>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</si>
  <si>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</si>
  <si>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</si>
  <si>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</si>
  <si>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</si>
  <si>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</si>
  <si>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</si>
  <si>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</si>
  <si>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</si>
  <si>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</si>
  <si>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</si>
  <si>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</si>
  <si>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</si>
  <si>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</si>
  <si>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</si>
  <si>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</si>
  <si>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</si>
  <si>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</si>
  <si>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</si>
  <si>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</si>
  <si>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</si>
  <si>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</si>
  <si>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</si>
  <si>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</si>
  <si>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</si>
  <si>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</si>
  <si>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</si>
  <si>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</si>
  <si>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</si>
  <si>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</si>
  <si>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</si>
  <si>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</si>
  <si>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</si>
  <si>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</si>
  <si>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</si>
  <si>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</si>
  <si>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</si>
  <si>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</si>
  <si>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</si>
  <si>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</si>
  <si>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</si>
  <si>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</si>
  <si>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</si>
  <si>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</si>
  <si>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</si>
  <si>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</si>
  <si>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</si>
  <si>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</si>
  <si>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</si>
  <si>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</si>
  <si>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</si>
  <si>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</si>
  <si>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</si>
  <si>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</si>
  <si>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</si>
  <si>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</si>
  <si>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</si>
  <si>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</si>
  <si>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</si>
  <si>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</si>
  <si>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</si>
  <si>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</si>
  <si>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</si>
  <si>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</si>
  <si>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</si>
  <si>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</si>
  <si>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</si>
  <si>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</si>
  <si>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</si>
  <si>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</si>
  <si>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</si>
  <si>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</si>
  <si>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</si>
  <si>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</si>
  <si>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</si>
  <si>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</si>
  <si>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</si>
  <si>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</si>
  <si>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</si>
  <si>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</si>
  <si>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</si>
  <si>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</si>
  <si>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</si>
  <si>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</si>
  <si>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</si>
  <si>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</si>
  <si>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</si>
  <si>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</si>
  <si>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</si>
  <si>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</si>
  <si>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</si>
  <si>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</si>
  <si>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</si>
  <si>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</si>
  <si>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</si>
  <si>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</si>
  <si>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</si>
  <si>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</si>
  <si>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</si>
  <si>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</si>
  <si>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</si>
  <si>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</si>
  <si>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</si>
  <si>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</si>
  <si>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</si>
  <si>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</si>
  <si>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</si>
  <si>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</si>
  <si>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</si>
  <si>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</si>
  <si>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</si>
  <si>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</si>
  <si>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</si>
  <si>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</si>
  <si>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</si>
  <si>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</si>
  <si>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</si>
  <si>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</si>
  <si>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</si>
  <si>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</si>
  <si>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</si>
  <si>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</si>
  <si>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</si>
  <si>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</si>
  <si>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</si>
  <si>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</si>
  <si>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</si>
  <si>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</si>
  <si>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</si>
  <si>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</si>
  <si>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</si>
  <si>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</si>
  <si>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</si>
  <si>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</si>
  <si>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</si>
  <si>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</si>
  <si>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</si>
  <si>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</si>
  <si>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</si>
  <si>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</si>
  <si>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</si>
  <si>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</si>
  <si>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</si>
  <si>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</si>
  <si>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</si>
  <si>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</si>
  <si>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</si>
  <si>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</si>
  <si>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</si>
  <si>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</si>
  <si>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</si>
  <si>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</si>
  <si>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</si>
  <si>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</si>
  <si>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</si>
  <si>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</si>
  <si>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</si>
  <si>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</si>
  <si>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</si>
  <si>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</si>
  <si>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</si>
  <si>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</si>
  <si>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</si>
  <si>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</si>
  <si>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</si>
  <si>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</si>
  <si>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</si>
  <si>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</si>
  <si>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</si>
  <si>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</si>
  <si>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</si>
  <si>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</si>
  <si>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</si>
  <si>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</si>
  <si>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</si>
  <si>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</si>
  <si>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</si>
  <si>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</si>
  <si>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</si>
  <si>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</si>
  <si>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</si>
  <si>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</si>
  <si>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</si>
  <si>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</si>
  <si>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</si>
  <si>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</si>
  <si>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</si>
  <si>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</si>
  <si>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</si>
  <si>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</si>
  <si>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</si>
  <si>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</si>
  <si>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</si>
  <si>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</si>
  <si>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</si>
  <si>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</si>
  <si>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</si>
  <si>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</si>
  <si>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</si>
  <si>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</si>
  <si>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</si>
  <si>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</si>
  <si>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</si>
  <si>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</si>
  <si>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</si>
  <si>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</si>
  <si>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</si>
  <si>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</si>
  <si>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</si>
  <si>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</si>
  <si>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</si>
  <si>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</si>
  <si>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</si>
  <si>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</si>
  <si>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</si>
  <si>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</si>
  <si>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</si>
  <si>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</si>
  <si>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</si>
  <si>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</si>
  <si>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</si>
  <si>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</si>
  <si>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</si>
  <si>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</si>
  <si>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</si>
  <si>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</si>
  <si>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</si>
  <si>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</si>
  <si>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</si>
  <si>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</si>
  <si>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</si>
  <si>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</si>
  <si>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</si>
  <si>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</si>
  <si>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</si>
  <si>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</si>
  <si>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</si>
  <si>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</si>
  <si>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</si>
  <si>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</si>
  <si>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</si>
  <si>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</si>
  <si>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</si>
  <si>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</si>
  <si>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</si>
  <si>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</si>
  <si>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</si>
  <si>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</si>
  <si>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</si>
  <si>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</si>
  <si>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</si>
  <si>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</si>
  <si>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</si>
  <si>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</si>
  <si>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</si>
  <si>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</si>
  <si>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</si>
  <si>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</si>
  <si>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</si>
  <si>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</si>
  <si>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</si>
  <si>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</si>
  <si>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</si>
  <si>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</si>
  <si>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</si>
  <si>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</si>
  <si>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</si>
  <si>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</si>
  <si>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</si>
  <si>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</si>
  <si>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</si>
  <si>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</si>
  <si>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</si>
  <si>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</si>
  <si>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</si>
  <si>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</si>
  <si>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</si>
  <si>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</si>
  <si>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</si>
  <si>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</si>
  <si>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</si>
  <si>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</si>
  <si>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</si>
  <si>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</si>
  <si>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</si>
  <si>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</si>
  <si>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</si>
  <si>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</si>
  <si>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</si>
  <si>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</si>
  <si>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</si>
  <si>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</si>
  <si>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</si>
  <si>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</si>
  <si>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</si>
  <si>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</si>
  <si>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</si>
  <si>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</si>
  <si>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</si>
  <si>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</si>
  <si>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</si>
  <si>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</si>
  <si>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</si>
  <si>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</si>
  <si>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</si>
  <si>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</si>
  <si>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</si>
  <si>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</si>
  <si>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</si>
  <si>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</si>
  <si>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</si>
  <si>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</si>
  <si>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</si>
  <si>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</si>
  <si>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</si>
  <si>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</si>
  <si>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</si>
  <si>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</si>
  <si>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</si>
  <si>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</si>
  <si>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</si>
  <si>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</si>
  <si>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</si>
  <si>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</si>
  <si>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</si>
  <si>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</si>
  <si>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</si>
  <si>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</si>
  <si>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</si>
  <si>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</si>
  <si>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</si>
  <si>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</si>
  <si>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</si>
  <si>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</si>
  <si>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</si>
  <si>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</si>
  <si>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</si>
  <si>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</si>
  <si>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</si>
  <si>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</si>
  <si>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</si>
  <si>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</si>
  <si>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</si>
  <si>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</si>
  <si>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</si>
  <si>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</si>
  <si>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</si>
  <si>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</si>
  <si>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</si>
  <si>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</si>
  <si>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</si>
  <si>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</si>
  <si>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</si>
  <si>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</si>
  <si>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</si>
  <si>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</si>
  <si>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</si>
  <si>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</si>
  <si>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</si>
  <si>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</si>
  <si>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</si>
  <si>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</si>
  <si>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</si>
  <si>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</si>
  <si>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</si>
  <si>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</si>
  <si>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</si>
  <si>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</si>
  <si>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</si>
  <si>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</si>
  <si>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</si>
  <si>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</si>
  <si>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</si>
  <si>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</si>
  <si>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</si>
  <si>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</si>
  <si>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</si>
  <si>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</si>
  <si>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</si>
  <si>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</si>
  <si>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</si>
  <si>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</si>
  <si>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</si>
  <si>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</si>
  <si>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</si>
  <si>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</si>
  <si>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</si>
  <si>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</si>
  <si>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</si>
  <si>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</si>
  <si>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</si>
  <si>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</si>
  <si>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</si>
  <si>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</si>
  <si>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</si>
  <si>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</si>
  <si>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</si>
  <si>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</si>
  <si>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</si>
  <si>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</si>
  <si>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</si>
  <si>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</si>
  <si>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</si>
  <si>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</si>
  <si>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</si>
  <si>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</si>
  <si>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</si>
  <si>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</si>
  <si>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</si>
  <si>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</si>
  <si>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</si>
  <si>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</si>
  <si>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</si>
  <si>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</si>
  <si>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</si>
  <si>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</si>
  <si>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</si>
  <si>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</si>
  <si>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</si>
  <si>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</si>
  <si>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</si>
  <si>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</si>
  <si>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</si>
  <si>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</si>
  <si>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</si>
  <si>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</si>
  <si>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</si>
  <si>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</si>
  <si>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</si>
  <si>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</si>
  <si>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</si>
  <si>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</si>
  <si>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</si>
  <si>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</si>
  <si>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</si>
  <si>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</si>
  <si>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</si>
  <si>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</si>
  <si>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</si>
  <si>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</si>
  <si>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</si>
  <si>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</si>
  <si>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</si>
  <si>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</si>
  <si>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</si>
  <si>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</si>
  <si>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</si>
  <si>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</si>
  <si>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</si>
  <si>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</si>
  <si>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</si>
  <si>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</si>
  <si>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</si>
  <si>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</si>
  <si>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</si>
  <si>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</si>
  <si>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</si>
  <si>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</si>
  <si>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</si>
  <si>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</si>
  <si>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</si>
  <si>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</si>
  <si>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</si>
  <si>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</si>
  <si>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</si>
  <si>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</si>
  <si>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</si>
  <si>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</si>
  <si>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</si>
  <si>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</si>
  <si>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</si>
  <si>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</si>
  <si>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</si>
  <si>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</si>
  <si>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</si>
  <si>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</si>
  <si>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</si>
  <si>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</si>
  <si>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</si>
  <si>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</si>
  <si>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</si>
  <si>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</si>
  <si>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</si>
  <si>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</si>
  <si>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</si>
  <si>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</si>
  <si>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</si>
  <si>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</si>
  <si>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</si>
  <si>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</si>
  <si>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</si>
  <si>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</si>
  <si>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</si>
  <si>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</si>
  <si>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</si>
  <si>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</si>
  <si>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</si>
  <si>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</si>
  <si>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</si>
  <si>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</si>
  <si>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</si>
  <si>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</si>
  <si>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</si>
  <si>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</si>
  <si>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</si>
  <si>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</si>
  <si>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</si>
  <si>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</si>
  <si>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</si>
  <si>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</si>
  <si>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</si>
  <si>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</si>
  <si>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</si>
  <si>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</si>
  <si>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</si>
  <si>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</si>
  <si>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</si>
  <si>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</si>
  <si>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</si>
  <si>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</si>
  <si>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</si>
  <si>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</si>
  <si>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</si>
  <si>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</si>
  <si>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</si>
  <si>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</si>
  <si>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</si>
  <si>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</si>
  <si>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</si>
  <si>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</si>
  <si>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</si>
  <si>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</si>
  <si>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</si>
  <si>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</si>
  <si>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</si>
  <si>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</si>
  <si>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</si>
  <si>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</si>
  <si>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</si>
  <si>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</si>
  <si>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</si>
  <si>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</si>
  <si>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</si>
  <si>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</si>
  <si>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</si>
  <si>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</si>
  <si>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</si>
  <si>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</si>
  <si>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</si>
  <si>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</si>
  <si>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</si>
  <si>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</si>
  <si>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</si>
  <si>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</si>
  <si>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</si>
  <si>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</si>
  <si>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</si>
  <si>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</si>
  <si>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</si>
  <si>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</si>
  <si>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</si>
  <si>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</si>
  <si>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</si>
  <si>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</si>
  <si>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</si>
  <si>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</si>
  <si>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</si>
  <si>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</si>
  <si>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</si>
  <si>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</si>
  <si>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</si>
  <si>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</si>
  <si>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</si>
  <si>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</si>
  <si>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</si>
  <si>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</si>
  <si>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</si>
  <si>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</si>
  <si>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</si>
  <si>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</si>
  <si>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</si>
  <si>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</si>
  <si>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</si>
  <si>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</si>
  <si>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</si>
  <si>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</si>
  <si>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</si>
  <si>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</si>
  <si>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</si>
  <si>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</si>
  <si>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</si>
  <si>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</si>
  <si>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</si>
  <si>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</si>
  <si>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</si>
  <si>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</si>
  <si>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</si>
  <si>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</si>
  <si>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</si>
  <si>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</si>
  <si>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</si>
  <si>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</si>
  <si>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</si>
  <si>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</si>
  <si>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</si>
  <si>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</si>
  <si>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</si>
  <si>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</si>
  <si>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</si>
  <si>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</si>
  <si>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</si>
  <si>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</si>
  <si>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</si>
  <si>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</si>
  <si>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</si>
  <si>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</si>
  <si>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</si>
  <si>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</si>
  <si>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</si>
  <si>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</si>
  <si>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</si>
  <si>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</si>
  <si>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</si>
  <si>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</si>
  <si>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</si>
  <si>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</si>
  <si>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</si>
  <si>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</si>
  <si>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</si>
  <si>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</si>
  <si>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</si>
  <si>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</si>
  <si>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</si>
  <si>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</si>
  <si>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</si>
  <si>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</si>
  <si>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</si>
  <si>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</si>
  <si>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</si>
  <si>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</si>
  <si>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</si>
  <si>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</si>
  <si>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</si>
  <si>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</si>
  <si>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</si>
  <si>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</si>
  <si>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</si>
  <si>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</si>
  <si>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</si>
  <si>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</si>
  <si>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</si>
  <si>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</si>
  <si>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</si>
  <si>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</si>
  <si>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</si>
  <si>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</si>
  <si>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</si>
  <si>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</si>
  <si>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</si>
  <si>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</si>
  <si>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</si>
  <si>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</si>
  <si>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</si>
  <si>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</si>
  <si>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</si>
  <si>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</si>
  <si>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</si>
  <si>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</si>
  <si>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</si>
  <si>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</si>
  <si>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</si>
  <si>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</si>
  <si>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</si>
  <si>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</si>
  <si>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</si>
  <si>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</si>
  <si>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</si>
  <si>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</si>
  <si>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</si>
  <si>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</si>
  <si>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</si>
  <si>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</si>
  <si>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</si>
  <si>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</si>
  <si>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</si>
  <si>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</si>
  <si>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</si>
  <si>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</si>
  <si>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</si>
  <si>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</si>
  <si>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</si>
  <si>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</si>
  <si>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</si>
  <si>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</si>
  <si>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</si>
  <si>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</si>
  <si>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</si>
  <si>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</si>
  <si>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</si>
  <si>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</si>
  <si>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</si>
  <si>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</si>
  <si>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</si>
  <si>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</si>
  <si>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</si>
  <si>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</si>
  <si>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</si>
  <si>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</si>
  <si>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</si>
  <si>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</si>
  <si>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</si>
  <si>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</si>
  <si>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</si>
  <si>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</si>
  <si>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</si>
  <si>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</si>
  <si>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</si>
  <si>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</si>
  <si>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</si>
  <si>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</si>
  <si>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</si>
  <si>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</si>
  <si>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</si>
  <si>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</si>
  <si>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</si>
  <si>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</si>
  <si>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</si>
  <si>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</si>
  <si>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</si>
  <si>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</si>
  <si>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</si>
  <si>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</si>
  <si>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</si>
  <si>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</si>
  <si>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</si>
  <si>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</si>
  <si>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</si>
  <si>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</si>
  <si>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</si>
  <si>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</si>
  <si>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</si>
  <si>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</si>
  <si>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</si>
  <si>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</si>
  <si>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</si>
  <si>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</si>
  <si>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</si>
  <si>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</si>
  <si>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</si>
  <si>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</si>
  <si>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</si>
  <si>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</si>
  <si>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</si>
  <si>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</si>
  <si>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</si>
  <si>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</si>
  <si>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</si>
  <si>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</si>
  <si>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</si>
  <si>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</si>
  <si>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</si>
  <si>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</si>
  <si>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</si>
  <si>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</si>
  <si>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</si>
  <si>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</si>
  <si>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</si>
  <si>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</si>
  <si>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</si>
  <si>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</si>
  <si>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</si>
  <si>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</si>
  <si>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</si>
  <si>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</si>
  <si>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</si>
  <si>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</si>
  <si>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</si>
  <si>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</si>
  <si>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</si>
  <si>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</si>
  <si>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</si>
  <si>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</si>
  <si>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</si>
  <si>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</si>
  <si>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</si>
  <si>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</si>
  <si>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</si>
  <si>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</si>
  <si>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</si>
  <si>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</si>
  <si>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</si>
  <si>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</si>
  <si>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</si>
  <si>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</si>
  <si>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</si>
  <si>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</si>
  <si>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</si>
  <si>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</si>
  <si>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</si>
  <si>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</si>
  <si>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</si>
  <si>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</si>
  <si>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</si>
  <si>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</si>
  <si>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</si>
  <si>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</si>
  <si>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</si>
  <si>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</si>
  <si>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</si>
  <si>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</si>
  <si>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</si>
  <si>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</si>
  <si>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</si>
  <si>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</si>
  <si>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</si>
  <si>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</si>
  <si>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</si>
  <si>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</si>
  <si>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</si>
  <si>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</si>
  <si>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</si>
  <si>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</si>
  <si>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</si>
  <si>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</si>
  <si>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</si>
  <si>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</si>
  <si>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</si>
  <si>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</si>
  <si>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</si>
  <si>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</si>
  <si>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</si>
  <si>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</si>
  <si>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</si>
  <si>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</si>
  <si>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</si>
  <si>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</si>
  <si>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</si>
  <si>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</si>
  <si>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</si>
  <si>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</si>
  <si>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</si>
  <si>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</si>
  <si>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</si>
  <si>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</si>
  <si>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</si>
  <si>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</si>
  <si>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</si>
  <si>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</si>
  <si>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</si>
  <si>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</si>
  <si>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</si>
  <si>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</si>
  <si>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</si>
  <si>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</si>
  <si>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</si>
  <si>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</si>
  <si>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</si>
  <si>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</si>
  <si>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</si>
  <si>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</si>
  <si>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</si>
  <si>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</si>
  <si>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</si>
  <si>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</si>
  <si>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</si>
  <si>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</si>
  <si>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</si>
  <si>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</si>
  <si>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</si>
  <si>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</si>
  <si>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</si>
  <si>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</si>
  <si>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</si>
  <si>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</si>
  <si>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</si>
  <si>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</si>
  <si>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</si>
  <si>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</si>
  <si>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</si>
  <si>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</si>
  <si>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</si>
  <si>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</si>
  <si>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</si>
  <si>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</si>
  <si>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</si>
  <si>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</si>
  <si>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</si>
  <si>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</si>
  <si>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</si>
  <si>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</si>
  <si>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</si>
  <si>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</si>
  <si>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</si>
  <si>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</si>
  <si>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</si>
  <si>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</si>
  <si>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</si>
  <si>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</si>
  <si>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</si>
  <si>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</si>
  <si>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</si>
  <si>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</si>
  <si>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</si>
  <si>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</si>
  <si>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</si>
  <si>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</si>
  <si>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</si>
  <si>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</si>
  <si>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</si>
  <si>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</si>
  <si>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</si>
  <si>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</si>
  <si>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</si>
  <si>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</si>
  <si>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</si>
  <si>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</si>
  <si>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</si>
  <si>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</si>
  <si>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</si>
  <si>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</si>
  <si>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</si>
  <si>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</si>
  <si>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</si>
  <si>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</si>
  <si>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</si>
  <si>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</si>
  <si>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</si>
  <si>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</si>
  <si>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</si>
  <si>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</si>
  <si>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</si>
  <si>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</si>
  <si>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</si>
  <si>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</si>
  <si>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</si>
  <si>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</si>
  <si>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</si>
  <si>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</si>
  <si>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</si>
  <si>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</si>
  <si>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</si>
  <si>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</si>
  <si>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</si>
  <si>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</si>
  <si>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</si>
  <si>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</si>
  <si>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</si>
  <si>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</si>
  <si>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</si>
  <si>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</si>
  <si>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</si>
  <si>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</si>
  <si>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</si>
  <si>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</si>
  <si>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</si>
  <si>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</si>
  <si>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</si>
  <si>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</si>
  <si>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</si>
  <si>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</si>
  <si>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</si>
  <si>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</si>
  <si>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</si>
  <si>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</si>
  <si>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</si>
  <si>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</si>
  <si>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</si>
  <si>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</si>
  <si>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</si>
  <si>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</si>
  <si>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</si>
  <si>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</si>
  <si>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</si>
  <si>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</si>
  <si>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</si>
  <si>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</si>
  <si>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</si>
  <si>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</si>
  <si>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</si>
  <si>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</si>
  <si>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</si>
  <si>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</si>
  <si>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</si>
  <si>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</si>
  <si>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</si>
  <si>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</si>
  <si>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</si>
  <si>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</si>
  <si>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</si>
  <si>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</si>
  <si>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</si>
  <si>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</si>
  <si>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</si>
  <si>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</si>
  <si>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</si>
  <si>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</si>
  <si>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</si>
  <si>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</si>
  <si>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</si>
  <si>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</si>
  <si>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</si>
  <si>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</si>
  <si>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</si>
  <si>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</si>
  <si>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</si>
  <si>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</si>
  <si>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</si>
  <si>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</si>
  <si>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</si>
  <si>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</si>
  <si>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</si>
  <si>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</si>
  <si>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</si>
  <si>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</si>
  <si>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</si>
  <si>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</si>
  <si>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</si>
  <si>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</si>
  <si>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</si>
  <si>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</si>
  <si>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</si>
  <si>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</si>
  <si>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</si>
  <si>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</si>
  <si>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</si>
  <si>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</si>
  <si>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</si>
  <si>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</si>
  <si>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</si>
  <si>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</si>
  <si>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</si>
  <si>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</si>
  <si>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</si>
  <si>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</si>
  <si>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</si>
  <si>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</si>
  <si>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</si>
  <si>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</si>
  <si>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</si>
  <si>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</si>
  <si>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</si>
  <si>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</si>
  <si>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</si>
  <si>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</si>
  <si>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</si>
  <si>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</si>
  <si>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</si>
  <si>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</si>
  <si>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</si>
  <si>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</si>
  <si>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</si>
  <si>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</si>
  <si>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</si>
  <si>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</si>
  <si>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</si>
  <si>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</si>
  <si>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</si>
  <si>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</si>
  <si>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</si>
  <si>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</si>
  <si>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</si>
  <si>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</si>
  <si>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</si>
  <si>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</si>
  <si>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</si>
  <si>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</si>
  <si>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</si>
  <si>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</si>
  <si>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</si>
  <si>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</si>
  <si>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</si>
  <si>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</si>
  <si>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</si>
  <si>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</si>
  <si>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</si>
  <si>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</si>
  <si>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</si>
  <si>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</si>
  <si>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</si>
  <si>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</si>
  <si>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</si>
  <si>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</si>
  <si>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</si>
  <si>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</si>
  <si>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</si>
  <si>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</si>
  <si>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</si>
  <si>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</si>
  <si>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</si>
  <si>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</si>
  <si>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</si>
  <si>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</si>
  <si>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</si>
  <si>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</si>
  <si>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</si>
  <si>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</si>
  <si>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</si>
  <si>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</si>
  <si>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</si>
  <si>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</si>
  <si>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</si>
  <si>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</si>
  <si>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</si>
  <si>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</si>
  <si>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</si>
  <si>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</si>
  <si>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</si>
  <si>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</si>
  <si>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</si>
  <si>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</si>
  <si>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</si>
  <si>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</si>
  <si>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</si>
  <si>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</si>
  <si>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</si>
  <si>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</si>
  <si>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</si>
  <si>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</si>
  <si>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</si>
  <si>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</si>
  <si>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</si>
  <si>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</si>
  <si>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</si>
  <si>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</si>
  <si>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</si>
  <si>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</si>
  <si>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</si>
  <si>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</si>
  <si>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</si>
  <si>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</si>
  <si>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</si>
  <si>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</si>
  <si>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</si>
  <si>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</si>
  <si>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</si>
  <si>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</si>
  <si>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</si>
  <si>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</si>
  <si>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</si>
  <si>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</si>
  <si>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</si>
  <si>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</si>
  <si>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</si>
  <si>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</si>
  <si>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</si>
  <si>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</si>
  <si>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</si>
  <si>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</si>
  <si>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</si>
  <si>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</si>
  <si>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</si>
  <si>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</si>
  <si>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</si>
  <si>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</si>
  <si>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</si>
  <si>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</si>
  <si>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</si>
  <si>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</si>
  <si>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</si>
  <si>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</si>
  <si>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</si>
  <si>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</si>
  <si>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</si>
  <si>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</si>
  <si>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</si>
  <si>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</si>
  <si>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</si>
  <si>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</si>
  <si>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</si>
  <si>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</si>
  <si>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</si>
  <si>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</si>
  <si>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</si>
  <si>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</si>
  <si>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</si>
  <si>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</si>
  <si>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</si>
  <si>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</si>
  <si>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</si>
  <si>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</si>
  <si>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</si>
  <si>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</si>
  <si>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</si>
  <si>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</si>
  <si>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</si>
  <si>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</si>
  <si>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</si>
  <si>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</si>
  <si>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</si>
  <si>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</si>
  <si>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</si>
  <si>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</si>
  <si>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</si>
  <si>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</si>
  <si>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</si>
  <si>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</si>
  <si>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</si>
  <si>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</si>
  <si>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</si>
  <si>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</si>
  <si>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</si>
  <si>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</si>
  <si>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</si>
  <si>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</si>
  <si>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</si>
  <si>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</si>
  <si>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</si>
  <si>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</si>
  <si>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</si>
  <si>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</si>
  <si>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</si>
  <si>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</si>
  <si>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</si>
  <si>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</si>
  <si>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</si>
  <si>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</si>
  <si>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</si>
  <si>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</si>
  <si>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</si>
  <si>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</si>
  <si>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</si>
  <si>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</si>
  <si>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</si>
  <si>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</si>
  <si>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</si>
  <si>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</si>
  <si>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</si>
  <si>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</si>
  <si>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</si>
  <si>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</si>
  <si>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</si>
  <si>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</si>
  <si>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</si>
  <si>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</si>
  <si>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</si>
  <si>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</si>
  <si>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</si>
  <si>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</si>
  <si>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</si>
  <si>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</si>
  <si>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</si>
  <si>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</si>
  <si>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</si>
  <si>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</si>
  <si>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</si>
  <si>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</si>
  <si>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</si>
  <si>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</si>
  <si>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</si>
  <si>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</si>
  <si>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</si>
  <si>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</si>
  <si>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</si>
  <si>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</si>
  <si>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</si>
  <si>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</si>
  <si>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</si>
  <si>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</si>
  <si>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</si>
  <si>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</si>
  <si>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</si>
  <si>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</si>
  <si>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</si>
  <si>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</si>
  <si>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</si>
  <si>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</si>
  <si>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</si>
  <si>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</si>
  <si>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</si>
  <si>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</si>
  <si>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</si>
  <si>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</si>
  <si>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</si>
  <si>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</si>
  <si>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</si>
  <si>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</si>
  <si>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</si>
  <si>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</si>
  <si>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</si>
  <si>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</si>
  <si>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</si>
  <si>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</si>
  <si>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</si>
  <si>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</si>
  <si>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</si>
  <si>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</si>
  <si>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</si>
  <si>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</si>
  <si>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</si>
  <si>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</si>
  <si>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</si>
  <si>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</si>
  <si>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</si>
  <si>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</si>
  <si>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</si>
  <si>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</si>
  <si>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</si>
  <si>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</si>
  <si>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</si>
  <si>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</si>
  <si>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</si>
  <si>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</si>
  <si>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</si>
  <si>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</si>
  <si>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</si>
  <si>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</si>
  <si>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</si>
  <si>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</si>
  <si>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</si>
  <si>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</si>
  <si>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</si>
  <si>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</si>
  <si>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</si>
  <si>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</si>
  <si>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</si>
  <si>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</si>
  <si>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</si>
  <si>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</si>
  <si>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</si>
  <si>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</si>
  <si>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</si>
  <si>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</si>
  <si>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</si>
  <si>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</si>
  <si>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</si>
  <si>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</si>
  <si>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</si>
  <si>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</si>
  <si>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</si>
  <si>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</si>
  <si>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</si>
  <si>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</si>
  <si>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</si>
  <si>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</si>
  <si>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</si>
  <si>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</si>
  <si>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</si>
  <si>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</si>
  <si>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</si>
  <si>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</si>
  <si>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</si>
  <si>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</si>
  <si>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</si>
  <si>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</si>
  <si>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</si>
  <si>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</si>
  <si>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</si>
  <si>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</si>
  <si>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</si>
  <si>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</si>
  <si>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</si>
  <si>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</si>
  <si>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</si>
  <si>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</si>
  <si>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</si>
  <si>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</si>
  <si>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</si>
  <si>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</si>
  <si>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</si>
  <si>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</si>
  <si>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</si>
  <si>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</si>
  <si>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</si>
  <si>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</si>
  <si>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</si>
  <si>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</si>
  <si>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</si>
  <si>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</si>
  <si>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</si>
  <si>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</si>
  <si>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</si>
  <si>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</si>
  <si>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</si>
  <si>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</si>
  <si>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</si>
  <si>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</si>
  <si>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</si>
  <si>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</si>
  <si>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</si>
  <si>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</si>
  <si>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</si>
  <si>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</si>
  <si>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</si>
  <si>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</si>
  <si>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</si>
  <si>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</si>
  <si>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</si>
  <si>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</si>
  <si>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</si>
  <si>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</si>
  <si>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</si>
  <si>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</si>
  <si>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</si>
  <si>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</si>
  <si>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</si>
  <si>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</si>
  <si>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</si>
  <si>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</si>
  <si>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</si>
  <si>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</si>
  <si>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</si>
  <si>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</si>
  <si>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</si>
  <si>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</si>
  <si>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</si>
  <si>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</si>
  <si>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</si>
  <si>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</si>
  <si>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</si>
  <si>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</si>
  <si>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</si>
  <si>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</si>
  <si>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</si>
  <si>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</si>
  <si>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</si>
  <si>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</si>
  <si>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</si>
  <si>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</si>
  <si>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</si>
  <si>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</si>
  <si>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</si>
  <si>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</si>
  <si>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</si>
  <si>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</si>
  <si>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</si>
  <si>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</si>
  <si>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</si>
  <si>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</si>
  <si>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</si>
  <si>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</si>
  <si>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</si>
  <si>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</si>
  <si>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</si>
  <si>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</si>
  <si>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</si>
  <si>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</si>
  <si>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</si>
  <si>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</si>
  <si>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</si>
  <si>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</si>
  <si>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</si>
  <si>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</si>
  <si>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</si>
  <si>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</si>
  <si>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</si>
  <si>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</si>
  <si>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</si>
  <si>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</si>
  <si>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</si>
  <si>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</si>
  <si>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</si>
  <si>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</si>
  <si>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</si>
  <si>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</si>
  <si>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</si>
  <si>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</si>
  <si>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</si>
  <si>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</si>
  <si>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</si>
  <si>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</si>
  <si>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</si>
  <si>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</si>
  <si>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</si>
  <si>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</si>
  <si>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</si>
  <si>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</si>
  <si>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</si>
  <si>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</si>
  <si>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</si>
  <si>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</si>
  <si>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</si>
  <si>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</si>
  <si>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</si>
  <si>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</si>
  <si>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</si>
  <si>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</si>
  <si>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</si>
  <si>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</si>
  <si>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</si>
  <si>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</si>
  <si>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</si>
  <si>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</si>
  <si>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</si>
  <si>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</si>
  <si>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</si>
  <si>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</si>
  <si>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</si>
  <si>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</si>
  <si>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</si>
  <si>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</si>
  <si>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</si>
  <si>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</si>
  <si>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</si>
  <si>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</si>
  <si>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</si>
  <si>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</si>
  <si>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</si>
  <si>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</si>
  <si>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</si>
  <si>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</si>
  <si>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</si>
  <si>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</si>
  <si>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</si>
  <si>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</si>
  <si>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</si>
  <si>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</si>
  <si>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</si>
  <si>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</si>
  <si>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</si>
  <si>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</si>
  <si>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</si>
  <si>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</si>
  <si>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</si>
  <si>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</si>
  <si>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</si>
  <si>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</si>
  <si>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</si>
  <si>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</si>
  <si>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</si>
  <si>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</si>
  <si>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</si>
  <si>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</si>
  <si>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</si>
  <si>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</si>
  <si>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</si>
  <si>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</si>
  <si>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</si>
  <si>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</si>
  <si>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</si>
  <si>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</si>
  <si>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</si>
  <si>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</si>
  <si>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</si>
  <si>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</si>
  <si>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</si>
  <si>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</si>
  <si>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</si>
  <si>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</si>
  <si>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</si>
  <si>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</si>
  <si>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</si>
  <si>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</si>
  <si>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</si>
  <si>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</si>
  <si>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</si>
  <si>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</si>
  <si>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</si>
  <si>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</si>
  <si>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</si>
  <si>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</si>
  <si>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</si>
  <si>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</si>
  <si>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</si>
  <si>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</si>
  <si>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</si>
  <si>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</si>
  <si>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</si>
  <si>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</si>
  <si>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</si>
  <si>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</si>
  <si>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</si>
  <si>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</si>
  <si>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</si>
  <si>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</si>
  <si>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</si>
  <si>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</si>
  <si>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</si>
  <si>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</si>
  <si>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</si>
  <si>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</si>
  <si>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</si>
  <si>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</si>
  <si>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</si>
  <si>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</si>
  <si>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</si>
  <si>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</si>
  <si>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</si>
  <si>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</si>
  <si>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</si>
  <si>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</si>
  <si>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</si>
  <si>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</si>
  <si>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</si>
  <si>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</si>
  <si>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</si>
  <si>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</si>
  <si>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</si>
  <si>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</si>
  <si>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</si>
  <si>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</si>
  <si>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</si>
  <si>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</si>
  <si>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</si>
  <si>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</si>
  <si>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</si>
  <si>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</si>
  <si>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</si>
  <si>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</si>
  <si>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</si>
  <si>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</si>
  <si>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</si>
  <si>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</si>
  <si>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</si>
  <si>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</si>
  <si>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</si>
  <si>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</si>
  <si>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</si>
  <si>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</si>
  <si>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</si>
  <si>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</si>
  <si>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</si>
  <si>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</si>
  <si>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</si>
  <si>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</si>
  <si>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</si>
  <si>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</si>
  <si>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</si>
  <si>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</si>
  <si>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</si>
  <si>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</si>
  <si>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</si>
  <si>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</si>
  <si>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</si>
  <si>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</si>
  <si>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</si>
  <si>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</si>
  <si>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</si>
  <si>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</si>
  <si>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</si>
  <si>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</si>
  <si>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</si>
  <si>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</si>
  <si>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</si>
  <si>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</si>
  <si>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</si>
  <si>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</si>
  <si>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</si>
  <si>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</si>
  <si>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</si>
  <si>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</si>
  <si>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</si>
  <si>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</si>
  <si>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</si>
  <si>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</si>
  <si>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</si>
  <si>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</si>
  <si>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</si>
  <si>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</si>
  <si>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</si>
  <si>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</si>
  <si>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</si>
  <si>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</si>
  <si>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</si>
  <si>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</si>
  <si>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</si>
  <si>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</si>
  <si>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</si>
  <si>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</si>
  <si>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</si>
  <si>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</si>
  <si>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</si>
  <si>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</si>
  <si>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</si>
  <si>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</si>
  <si>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</si>
  <si>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</si>
  <si>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</si>
  <si>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</si>
  <si>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</si>
  <si>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</si>
  <si>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</si>
  <si>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</si>
  <si>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</si>
  <si>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</si>
  <si>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</si>
  <si>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</si>
  <si>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</si>
  <si>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</si>
  <si>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</si>
  <si>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</si>
  <si>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</si>
  <si>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</si>
  <si>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</si>
  <si>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</si>
  <si>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</si>
  <si>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</si>
  <si>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</si>
  <si>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</si>
  <si>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</si>
  <si>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</si>
  <si>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</si>
  <si>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</si>
  <si>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</si>
  <si>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</si>
  <si>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</si>
  <si>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</si>
  <si>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</si>
  <si>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</si>
  <si>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</si>
  <si>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</si>
  <si>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</si>
  <si>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</si>
  <si>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</si>
  <si>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</si>
  <si>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</si>
  <si>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</si>
  <si>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</si>
  <si>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</si>
  <si>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</si>
  <si>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</si>
  <si>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</si>
  <si>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</si>
  <si>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</si>
  <si>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</si>
  <si>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</si>
  <si>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</si>
  <si>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</si>
  <si>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</si>
  <si>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</si>
  <si>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</si>
  <si>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</si>
  <si>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</si>
  <si>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</si>
  <si>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</si>
  <si>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</si>
  <si>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</si>
  <si>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</si>
  <si>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</si>
  <si>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</si>
  <si>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</si>
  <si>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</si>
  <si>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</si>
  <si>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</si>
  <si>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</si>
  <si>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</si>
  <si>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</si>
  <si>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</si>
  <si>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</si>
  <si>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</si>
  <si>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</si>
  <si>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</si>
  <si>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</si>
  <si>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</si>
  <si>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</si>
  <si>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</si>
  <si>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</si>
  <si>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</si>
  <si>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</si>
  <si>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</si>
  <si>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</si>
  <si>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</si>
  <si>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</si>
  <si>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</si>
  <si>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</si>
  <si>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</si>
  <si>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</si>
  <si>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</si>
  <si>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</si>
  <si>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</si>
  <si>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</si>
  <si>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</si>
  <si>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</si>
  <si>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</si>
  <si>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</si>
  <si>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</si>
  <si>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</si>
  <si>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</si>
  <si>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</si>
  <si>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</si>
  <si>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</si>
  <si>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</si>
  <si>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</si>
  <si>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</si>
  <si>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</si>
  <si>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</si>
  <si>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</si>
  <si>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</si>
  <si>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</si>
  <si>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</si>
  <si>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</si>
  <si>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</si>
  <si>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</si>
  <si>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</si>
  <si>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</si>
  <si>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</si>
  <si>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</si>
  <si>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</si>
  <si>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</si>
  <si>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</si>
  <si>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</si>
  <si>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</si>
  <si>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</si>
  <si>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</si>
  <si>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</si>
  <si>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</si>
  <si>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</si>
  <si>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</si>
  <si>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</si>
  <si>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</si>
  <si>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</si>
  <si>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</si>
  <si>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</si>
  <si>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</si>
  <si>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</si>
  <si>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</si>
  <si>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</si>
  <si>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</si>
  <si>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</si>
  <si>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</si>
  <si>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</si>
  <si>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</si>
  <si>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</si>
  <si>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</si>
  <si>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</si>
  <si>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</si>
  <si>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</si>
  <si>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</si>
  <si>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</si>
  <si>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</si>
  <si>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</si>
  <si>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</si>
  <si>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</si>
  <si>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</si>
  <si>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</si>
  <si>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</si>
  <si>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</si>
  <si>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</si>
  <si>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</si>
  <si>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</si>
  <si>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</si>
  <si>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</si>
  <si>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</si>
  <si>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</si>
  <si>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</si>
  <si>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</si>
  <si>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</si>
  <si>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</si>
  <si>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</si>
  <si>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</si>
  <si>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</si>
  <si>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</si>
  <si>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</si>
  <si>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</si>
  <si>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</si>
  <si>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</si>
  <si>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</si>
  <si>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</si>
  <si>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</si>
  <si>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</si>
  <si>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</si>
  <si>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</si>
  <si>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</si>
  <si>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</si>
  <si>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</si>
  <si>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</si>
  <si>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</si>
  <si>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</si>
  <si>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</si>
  <si>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</si>
  <si>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</si>
  <si>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</si>
  <si>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</si>
  <si>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</si>
  <si>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</si>
  <si>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</si>
  <si>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</si>
  <si>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</si>
  <si>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</si>
  <si>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</si>
  <si>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</si>
  <si>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</si>
  <si>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</si>
  <si>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</si>
  <si>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</si>
  <si>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</si>
  <si>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</si>
  <si>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</si>
  <si>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</si>
  <si>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</si>
  <si>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</si>
  <si>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</si>
  <si>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</si>
  <si>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</si>
  <si>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</si>
  <si>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</si>
  <si>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</si>
  <si>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</si>
  <si>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</si>
  <si>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</si>
  <si>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</si>
  <si>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</si>
  <si>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</si>
  <si>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</si>
  <si>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</si>
  <si>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</si>
  <si>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</si>
  <si>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</si>
  <si>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</si>
  <si>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</si>
  <si>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</si>
  <si>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</si>
  <si>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</si>
  <si>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</si>
  <si>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</si>
  <si>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</si>
  <si>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</si>
  <si>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</si>
  <si>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</si>
  <si>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</si>
  <si>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</si>
  <si>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</si>
  <si>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</si>
  <si>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</si>
  <si>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</si>
  <si>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</si>
  <si>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</si>
  <si>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</si>
  <si>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</si>
  <si>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</si>
  <si>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</si>
  <si>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</si>
  <si>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</si>
  <si>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</si>
  <si>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</si>
  <si>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</si>
  <si>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</si>
  <si>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</si>
  <si>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</si>
  <si>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</si>
  <si>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</si>
  <si>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</si>
  <si>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</si>
  <si>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</si>
  <si>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</si>
  <si>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</si>
  <si>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</si>
  <si>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</si>
  <si>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</si>
  <si>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</si>
  <si>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</si>
  <si>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</si>
  <si>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</si>
  <si>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</si>
  <si>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</si>
  <si>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</si>
  <si>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</si>
  <si>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</si>
  <si>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</si>
  <si>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</si>
  <si>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</si>
  <si>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</si>
  <si>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</si>
  <si>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</si>
  <si>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</si>
  <si>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</si>
  <si>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</si>
  <si>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</si>
  <si>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</si>
  <si>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</si>
  <si>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</si>
  <si>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</si>
  <si>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</si>
  <si>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</si>
  <si>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</si>
  <si>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</si>
  <si>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</si>
  <si>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</si>
  <si>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</si>
  <si>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</si>
  <si>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</si>
  <si>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</si>
  <si>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</si>
  <si>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</si>
  <si>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</si>
  <si>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</si>
  <si>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</si>
  <si>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</si>
  <si>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</si>
  <si>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</si>
  <si>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</si>
  <si>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</si>
  <si>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</si>
  <si>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</si>
  <si>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</si>
  <si>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</si>
  <si>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</si>
  <si>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</si>
  <si>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</si>
  <si>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</si>
  <si>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</si>
  <si>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</si>
  <si>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</si>
  <si>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</si>
  <si>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</si>
  <si>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</si>
  <si>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</si>
  <si>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</si>
  <si>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</si>
  <si>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</si>
  <si>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</si>
  <si>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</si>
  <si>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</si>
  <si>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</si>
  <si>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</si>
  <si>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</si>
  <si>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</si>
  <si>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</si>
  <si>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</si>
  <si>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</si>
  <si>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</si>
  <si>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</si>
  <si>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</si>
  <si>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</si>
  <si>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</si>
  <si>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</si>
  <si>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</si>
  <si>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</si>
  <si>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</si>
  <si>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</si>
  <si>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</si>
  <si>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</si>
  <si>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</si>
  <si>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</si>
  <si>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</si>
  <si>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</si>
  <si>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</si>
  <si>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</si>
  <si>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</si>
  <si>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</si>
  <si>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</si>
  <si>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</si>
  <si>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</si>
  <si>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</si>
  <si>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</si>
  <si>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</si>
  <si>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</si>
  <si>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</si>
  <si>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</si>
  <si>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</si>
  <si>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</si>
  <si>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</si>
  <si>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</si>
  <si>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</si>
  <si>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</si>
  <si>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</si>
  <si>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</si>
  <si>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</si>
  <si>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</si>
  <si>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</si>
  <si>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</si>
  <si>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</si>
  <si>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</si>
  <si>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</si>
  <si>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</si>
  <si>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</si>
  <si>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</si>
  <si>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</si>
  <si>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</si>
  <si>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</si>
  <si>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</si>
  <si>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</si>
  <si>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</si>
  <si>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</si>
  <si>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</si>
  <si>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</si>
  <si>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</si>
  <si>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</si>
  <si>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</si>
  <si>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</si>
  <si>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</si>
  <si>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</si>
  <si>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</si>
  <si>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</si>
  <si>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</si>
  <si>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</si>
  <si>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</si>
  <si>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</si>
  <si>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</si>
  <si>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</si>
  <si>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</si>
  <si>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</si>
  <si>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</si>
  <si>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</si>
  <si>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</si>
  <si>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</si>
  <si>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</si>
  <si>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</si>
  <si>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</si>
  <si>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</si>
  <si>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</si>
  <si>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</si>
  <si>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</si>
  <si>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</si>
  <si>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</si>
  <si>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</si>
  <si>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</si>
  <si>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</si>
  <si>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</si>
  <si>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</si>
  <si>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</si>
  <si>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</si>
  <si>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</si>
  <si>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</si>
  <si>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</si>
  <si>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</si>
  <si>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</si>
  <si>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</si>
  <si>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</si>
  <si>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</si>
  <si>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</si>
  <si>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</si>
  <si>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</si>
  <si>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</si>
  <si>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</si>
  <si>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</si>
  <si>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</si>
  <si>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</si>
  <si>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</si>
  <si>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</si>
  <si>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</si>
  <si>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</si>
  <si>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</si>
  <si>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</si>
  <si>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</si>
  <si>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</si>
  <si>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</si>
  <si>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</si>
  <si>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</si>
  <si>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</si>
  <si>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</si>
  <si>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</si>
  <si>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</si>
  <si>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</si>
  <si>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</si>
  <si>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</si>
  <si>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</si>
  <si>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</si>
  <si>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</si>
  <si>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</si>
  <si>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</si>
  <si>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</si>
  <si>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</si>
  <si>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</si>
  <si>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</si>
  <si>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</si>
  <si>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</si>
  <si>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</si>
  <si>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</si>
  <si>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</si>
  <si>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</si>
  <si>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</si>
  <si>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</si>
  <si>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</si>
  <si>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</si>
  <si>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</si>
  <si>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</si>
  <si>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</si>
  <si>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</si>
  <si>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</si>
  <si>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</si>
  <si>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</si>
  <si>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</si>
  <si>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</si>
  <si>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</si>
  <si>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</si>
  <si>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</si>
  <si>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</si>
  <si>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</si>
  <si>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</si>
  <si>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</si>
  <si>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</si>
  <si>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</si>
  <si>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</si>
  <si>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</si>
  <si>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</si>
  <si>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</si>
  <si>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</si>
  <si>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</si>
  <si>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</si>
  <si>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</si>
  <si>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</si>
  <si>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</si>
  <si>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</si>
  <si>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</si>
  <si>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</si>
  <si>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</si>
  <si>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</si>
  <si>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</si>
  <si>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</si>
  <si>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</si>
  <si>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</si>
  <si>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</si>
  <si>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</si>
  <si>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</si>
  <si>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</si>
  <si>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</si>
  <si>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</si>
  <si>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</si>
  <si>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</si>
  <si>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</si>
  <si>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</si>
  <si>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</si>
  <si>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</si>
  <si>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</si>
  <si>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</si>
  <si>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</si>
  <si>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</si>
  <si>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</si>
  <si>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</si>
  <si>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</si>
  <si>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</si>
  <si>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</si>
  <si>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</si>
  <si>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</si>
  <si>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</si>
  <si>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</si>
  <si>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</si>
  <si>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</si>
  <si>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</si>
  <si>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</si>
  <si>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</si>
  <si>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</si>
  <si>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</si>
  <si>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</si>
  <si>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</si>
  <si>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</si>
  <si>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</si>
  <si>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</si>
  <si>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</si>
  <si>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</si>
  <si>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</si>
  <si>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</si>
  <si>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</si>
  <si>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</si>
  <si>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</si>
  <si>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</si>
  <si>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</si>
  <si>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</si>
  <si>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</si>
  <si>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</si>
  <si>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</si>
  <si>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</si>
  <si>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</si>
  <si>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</si>
  <si>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</si>
  <si>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</si>
  <si>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</si>
  <si>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</si>
  <si>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</si>
  <si>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</si>
  <si>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</si>
  <si>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</si>
  <si>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</si>
  <si>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</si>
  <si>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</si>
  <si>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</si>
  <si>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</si>
  <si>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</si>
  <si>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</si>
  <si>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</si>
  <si>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</si>
  <si>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</si>
  <si>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</si>
  <si>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</si>
  <si>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</si>
  <si>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</si>
  <si>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</si>
  <si>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</si>
  <si>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</si>
  <si>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</si>
  <si>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</si>
  <si>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</si>
  <si>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</si>
  <si>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</si>
  <si>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</si>
  <si>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</si>
  <si>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</si>
  <si>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</si>
  <si>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</si>
  <si>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</si>
  <si>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</si>
  <si>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</si>
  <si>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</si>
  <si>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</si>
  <si>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</si>
  <si>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</si>
  <si>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</si>
  <si>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</si>
  <si>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</si>
  <si>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</si>
  <si>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</si>
  <si>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</si>
  <si>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</si>
  <si>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</si>
  <si>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</si>
  <si>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</si>
  <si>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</si>
  <si>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</si>
  <si>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</si>
  <si>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</si>
  <si>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</si>
  <si>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</si>
  <si>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</si>
  <si>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</si>
  <si>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</si>
  <si>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</si>
  <si>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</si>
  <si>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</si>
  <si>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</si>
  <si>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</si>
  <si>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</si>
  <si>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</si>
  <si>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</si>
  <si>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</si>
  <si>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</si>
  <si>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</si>
  <si>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</si>
  <si>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</si>
  <si>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</si>
  <si>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</si>
  <si>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</si>
  <si>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</si>
  <si>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</si>
  <si>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</si>
  <si>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</si>
  <si>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</si>
  <si>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</si>
  <si>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</si>
  <si>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</si>
  <si>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PCM-20251110-00000003</t>
  </si>
  <si>
    <t>Site located inside technical college access not available this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</si>
</sst>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8" totalsRowShown="0" headerRowDxfId="31" dataDxfId="30" headerRowBorderDxfId="28" tableBorderDxfId="29">
  <autoFilter ref="A1:L2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308.08485138889228</v>
      </c>
      <c r="H2" s="76">
        <v>45662.943402777775</v>
      </c>
      <c r="I2" s="59" t="str">
        <f>IFERROR(VLOOKUP(D2,DB!A:F,6,0),"")</f>
        <v>Generator-SG</v>
      </c>
      <c r="J2" s="59" t="str">
        <f>IFERROR(VLOOKUP(D2,DB!A:G,7,0),"")</f>
        <v>Dead</v>
      </c>
      <c r="K2" s="67" t="s">
        <v>39022</v>
      </c>
      <c r="L2" s="65" t="str">
        <f>IFERROR(VLOOKUP(D2,DB!A:I,9,0),"")</f>
        <v>Latis</v>
      </c>
    </row>
    <row r="3" spans="1:15" ht="21.75" customHeight="1">
      <c r="A3" s="108"/>
      <c r="B3" s="109" t="str">
        <f>IFERROR(VLOOKUP(D3,DB!A:K,11,0),"")</f>
        <v/>
      </c>
      <c r="C3" s="109"/>
      <c r="D3" s="109"/>
      <c r="E3" s="110"/>
      <c r="F3" s="111"/>
      <c r="G3" s="112">
        <f t="shared" ca="1" si="0"/>
        <v>45971.033276967595</v>
      </c>
      <c r="H3" s="111"/>
      <c r="I3" s="109" t="str">
        <f>IFERROR(VLOOKUP(D3,DB!A:F,6,0),"")</f>
        <v/>
      </c>
      <c r="J3" s="109" t="str">
        <f>IFERROR(VLOOKUP(D3,DB!A:G,7,0),"")</f>
        <v/>
      </c>
      <c r="K3" s="113"/>
      <c r="L3" s="114" t="str">
        <f>IFERROR(VLOOKUP(D3,DB!A:I,9,0),"")</f>
        <v/>
      </c>
    </row>
    <row r="4" spans="1:15" ht="23.25" customHeight="1">
      <c r="A4" s="108"/>
      <c r="B4" s="109" t="str">
        <f>IFERROR(VLOOKUP(D4,DB!A:K,11,0),"")</f>
        <v/>
      </c>
      <c r="C4" s="109"/>
      <c r="D4" s="109"/>
      <c r="E4" s="110"/>
      <c r="F4" s="111"/>
      <c r="G4" s="112">
        <f t="shared" ca="1" si="0"/>
        <v>45971.033276967595</v>
      </c>
      <c r="H4" s="111"/>
      <c r="I4" s="109" t="str">
        <f>IFERROR(VLOOKUP(D4,DB!A:F,6,0),"")</f>
        <v/>
      </c>
      <c r="J4" s="109" t="str">
        <f>IFERROR(VLOOKUP(D4,DB!A:G,7,0),"")</f>
        <v/>
      </c>
      <c r="K4" s="113"/>
      <c r="L4" s="114" t="str">
        <f>IFERROR(VLOOKUP(D4,DB!A:I,9,0),"")</f>
        <v/>
      </c>
    </row>
    <row r="5" spans="1:15" ht="21" customHeight="1">
      <c r="A5" s="108"/>
      <c r="B5" s="109" t="str">
        <f>IFERROR(VLOOKUP(D5,DB!A:K,11,0),"")</f>
        <v/>
      </c>
      <c r="C5" s="109"/>
      <c r="D5" s="109"/>
      <c r="E5" s="110"/>
      <c r="F5" s="111"/>
      <c r="G5" s="112">
        <f t="shared" ca="1" si="0"/>
        <v>45971.033276967595</v>
      </c>
      <c r="H5" s="111"/>
      <c r="I5" s="109" t="str">
        <f>IFERROR(VLOOKUP(D5,DB!A:F,6,0),"")</f>
        <v/>
      </c>
      <c r="J5" s="109" t="str">
        <f>IFERROR(VLOOKUP(D5,DB!A:G,7,0),"")</f>
        <v/>
      </c>
      <c r="K5" s="113"/>
      <c r="L5" s="114" t="str">
        <f>IFERROR(VLOOKUP(D5,DB!A:I,9,0),"")</f>
        <v/>
      </c>
    </row>
    <row r="6" spans="1:15" ht="21" customHeight="1">
      <c r="A6" s="108"/>
      <c r="B6" s="109" t="str">
        <f>IFERROR(VLOOKUP(D6,DB!A:K,11,0),"")</f>
        <v/>
      </c>
      <c r="C6" s="109"/>
      <c r="D6" s="109"/>
      <c r="E6" s="110"/>
      <c r="F6" s="111"/>
      <c r="G6" s="112">
        <f t="shared" ca="1" si="0"/>
        <v>45971.033276967595</v>
      </c>
      <c r="H6" s="111"/>
      <c r="I6" s="109" t="str">
        <f>IFERROR(VLOOKUP(D6,DB!A:F,6,0),"")</f>
        <v/>
      </c>
      <c r="J6" s="109" t="str">
        <f>IFERROR(VLOOKUP(D6,DB!A:G,7,0),"")</f>
        <v/>
      </c>
      <c r="K6" s="113"/>
      <c r="L6" s="114" t="str">
        <f>IFERROR(VLOOKUP(D6,DB!A:I,9,0),"")</f>
        <v/>
      </c>
    </row>
    <row r="7" spans="1:15" ht="22.5" customHeight="1">
      <c r="A7" s="108"/>
      <c r="B7" s="109" t="str">
        <f>IFERROR(VLOOKUP(D7,DB!A:K,11,0),"")</f>
        <v/>
      </c>
      <c r="C7" s="109"/>
      <c r="D7" s="109"/>
      <c r="E7" s="110"/>
      <c r="F7" s="111"/>
      <c r="G7" s="112">
        <f t="shared" ca="1" si="0"/>
        <v>45971.033276967595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45971.033276967595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45971.033276967595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45971.033276967595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45971.033276967595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45971.033276967595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45971.033276967595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45971.033276967595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45971.033276967595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45971.033276967595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45971.033276967595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45971.033276967595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45971.033276967595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45971.033276967595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45971.033276967595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45971.033276967595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45971.033276967595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45971.033276967595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45971.033276967595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45971.033276967595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45971.033276967595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45971.033276967595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45971.033276967595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45971.033276967595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45971.033276967595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45971.033276967595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45971.033276967595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45971.033276967595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45971.033276967595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45971.033276967595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45971.033276967595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45971.033276967595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45971.033276967595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45971.033276967595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45971.033276967595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45971.033276967595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45971.033276967595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45971.033276967595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45971.033276967595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45971.033276967595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45971.033276967595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45971.033276967595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45971.033276967595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45971.033276967595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45971.033276967595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45971.033276967595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45971.033276967595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45971.033276967595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45971.033276967595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45971.033276967595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45971.033276967595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45971.033276967595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45971.033276967595</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45971.033276967595</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146.03343935185694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45971.033276967595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45971.033276967595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45971.033276967595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45971.033276967595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45971.033276967595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45971.033276967595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45971.033276967595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45971.033276967595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45971.033276967595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45971.033276967595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45971.033276967595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45971.033276967595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45971.033276967595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45971.033276967595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45971.033276967595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45971.033276967595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45971.033276967595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45971.033276967595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45971.033276967595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45971.033276967595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45971.033276967595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45971.033276967595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45971.033276967595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45971.033276967595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45971.033276967595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45971.033276967595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45971.033276967595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45971.033276967595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45971.033276967595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45971.033276967595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45971.033276967595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45971.033276967595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45971.033276967595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45971.033276967595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45971.033276967595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45971.033276967595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45971.033276967595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45971.033276967595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45971.033276967595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45971.033276967595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45971.033276967595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45971.033276967595</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45971.033276967595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45971.033276967595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45971.033276967595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45971.033277314818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45971.033277314818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45971.033277314818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45971.033277314818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45971.033277314818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45971.033277314818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45971.033277314818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45971.033277314818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45971.033277314818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45971.033277314818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45971.033277314818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45971.033277314818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45971.033277314818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45971.033277314818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45971.033277314818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45971.033277314818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45971.033277314818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45971.033277314818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45971.033277314818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45971.033277314818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45971.033277314818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45971.033277314818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45971.033277314818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45971.033277314818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45971.033277314818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45971.033277314818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45971.033277314818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45971.033277314818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45971.033277314818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45971.033277314818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45971.033277314818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45971.033277314818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45971.033277314818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45971.033277314818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45971.033277314818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45971.033277314818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45971.033277314818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45971.033277314818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45971.033277314818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45971.033277314818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45971.033277314818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45971.033277314818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45971.033277314818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45971.033277314818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45971.033277314818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45971.033277314818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45971.033277314818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45971.033277314818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45971.033277314818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45971.033277314818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45971.033277314818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45971.033277314818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45971.033277314818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45971.033277314818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45971.033277314818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45971.033277314818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45971.033277314818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45971.033277314818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45971.033277314818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45971.033277314818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45971.033277314818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45971.033277314818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45971.033277314818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45971.033277314818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45971.033277314818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45971.033277314818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45971.033277314818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45971.033277314818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45971.033277314818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45971.033277314818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45971.033277314818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45971.033277314818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45971.033277314818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45971.033277314818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45971.033277314818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45971.033277314818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45971.033277314818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45971.033277314818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45971.033277314818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45971.033277314818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45971.033277314818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45971.033277314818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45971.033277314818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45971.033277314818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45971.033277314818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45971.033277314818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45971.033277314818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45971.033277314818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45971.033277314818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45971.033277314818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45971.033277314818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45971.033277314818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45971.033277314818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45971.033277314818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45971.033277314818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45971.033277314818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45971.033277314818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45971.033277314818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45971.033277314818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45971.033277314818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45971.033277314818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45971.033277314818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45971.033277314818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45971.033277314818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45971.033277314818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45971.033277314818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45971.033277314818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45971.033277314818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45971.033277314818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45971.033277314818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45971.033277314818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45971.033277314818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45971.033277314818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45971.033277314818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45971.033277314818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45971.033277314818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45971.033277314818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45971.033277314818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45971.033277314818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45971.033277314818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45971.033277314818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45971.033277314818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45971.033277314818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45971.033277314818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45971.033277314818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45971.033277314818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45971.033277314818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45971.033277314818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45971.033277314818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45971.033277314818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45971.033277314818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45971.033277314818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45971.033277314818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45971.033277314818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45971.033277314818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45971.033277314818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45971.033277314818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45971.033277314818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45971.033277314818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45971.033277314818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45971.033277314818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45971.033277314818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45971.033277314818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45971.033277314818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45971.033277314818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45971.033277314818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45971.033277314818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45971.033277314818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45971.033277314818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45971.033277314818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45971.033277314818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45971.033277314818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45971.033277314818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45971.033277314818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45971.033277314818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45971.033277314818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45971.033277314818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45971.033277314818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45971.033277314818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45971.033277314818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45971.033277314818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45971.033277314818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45971.033277314818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45971.033277314818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45971.033277314818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45971.033277314818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45971.033277314818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45971.033277314818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45971.033277314818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45971.033277314818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45971.033277314818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45971.033277314818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45971.033277314818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45971.033277314818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45971.033277314818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45971.033277314818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45971.033277314818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45971.033277314818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45971.033277314818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45971.033277314818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45971.033277314818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45971.033277314818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45971.033277314818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45971.033277314818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45971.033277314818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45971.033277314818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45971.033277314818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45971.033277314818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45971.033277314818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45971.033277314818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45971.033277314818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45971.033277314818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45971.033277314818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45971.033277314818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45971.033277314818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45971.033277314818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45971.033277314818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45971.033277314818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45971.033277314818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45971.033277314818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45971.033277314818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45971.033277314818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45971.033277314818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45971.033277314818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45971.033277314818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45971.033277314818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45971.033277314818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45971.033277314818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45971.033277314818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45971.033277314818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45971.033277314818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45971.033277314818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45971.033277314818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45971.033277314818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45971.033277314818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45971.033277314818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45971.033277314818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45971.033277314818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45971.033277314818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45971.033277314818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45971.033277314818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45971.033277314818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45971.033277314818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45971.033277314818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45971.033277314818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45971.033277314818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45971.033277314818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45971.033277314818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45971.033277314818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45971.033277314818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45971.033277314818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45971.033277314818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45971.033277314818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45971.033277314818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45971.033277314818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45971.033277314818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45971.033277314818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45971.033277314818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45971.033277314818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45971.033277314818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45971.033277314818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45971.033277314818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45971.033277314818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45971.033277314818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45971.033277314818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45971.033277314818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45971.033277314818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45971.033277314818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45971.033277314818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45971.033277314818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45971.033277314818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45971.033277314818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45971.033277314818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45971.033277314818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45971.033277314818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45971.033277314818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45971.033277314818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45971.033277314818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45971.033277314818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45971.033277314818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45971.033277314818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45971.033277314818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45971.033277314818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45971.033277314818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45971.033277314818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45971.033277314818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45971.033277314818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45971.033277314818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45971.033277314818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45971.033277314818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45971.033277314818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45971.033277314818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45971.033277314818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45971.033277314818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45971.033277314818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45971.033277314818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45971.033277314818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45971.033277314818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45971.033277314818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45971.033277314818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45971.033277314818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45971.033277314818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45971.033277314818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45971.033277314818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45971.033277314818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45971.033277314818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45971.033277314818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45971.033277314818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45971.033277314818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45971.033277314818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45971.033277314818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45971.033277314818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45971.033277314818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45971.033277314818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45971.033277314818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45971.033277314818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45971.033277314818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45971.033277314818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45971.033277314818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45971.033277314818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45971.033277314818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45971.033277314818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45971.033277314818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45971.033277314818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45971.033277314818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45971.033277314818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45971.033277314818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45971.033277314818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45971.033277314818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45971.033277314818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45971.033277314818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45971.033277314818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45971.033277314818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45971.033277314818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45971.033277314818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45971.033277314818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45971.033277314818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45971.033277314818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45971.033277314818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45971.033277314818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45971.033277314818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45971.033277314818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45971.033277314818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45971.033277314818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45971.033277314818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45971.033277314818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45971.033277314818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45971.033277314818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45971.033277314818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45971.033277314818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45971.033277314818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45971.033277314818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45971.033277314818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45971.033277314818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45971.033277314818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45971.033277314818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45971.033277314818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45971.033277314818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45971.033277314818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45971.033277314818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45971.033277314818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45971.033277314818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45971.033277314818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45971.033277314818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45971.033277314818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45971.033277314818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45971.033277314818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45971.033277314818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45971.033277314818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45971.033277314818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45971.033277314818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45971.033277314818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45971.033277314818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45971.033277314818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45971.033277314818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45971.033277314818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45971.033277314818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45971.033277314818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45971.033277314818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45971.033277314818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45971.033277314818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45971.033277314818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45971.033277314818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45971.033277314818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45971.033277314818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45971.033277314818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45971.033277314818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45971.033277314818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45971.033277314818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45971.033277314818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45971.033277314818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45971.033277314818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45971.033277314818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45971.033277314818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45971.033277314818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45971.033277314818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45971.033277314818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45971.033277314818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45971.033277314818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45971.033277314818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45971.033277314818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45971.033277314818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45971.033277314818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45971.033277314818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45971.033277314818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45971.033277314818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45971.033277314818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45971.033277314818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45971.033277314818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45971.033277314818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45971.033277314818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45971.033277314818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45971.033277314818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45971.033277314818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45971.033277314818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45971.033277314818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45971.033277314818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45971.033277314818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45971.033277314818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45971.033277314818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45971.033277314818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45971.033277314818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45971.033277314818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45971.033277314818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45971.033277314818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45971.033277314818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45971.033277314818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45971.033277314818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45971.033277314818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45971.033277314818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45971.033277314818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45971.033277314818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45971.033277314818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45971.033277314818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45971.033277314818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45971.033277314818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45971.033277314818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45971.033277314818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45971.033277314818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45971.033277314818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45971.033277314818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45971.033277314818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45971.033277314818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45971.033277314818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45971.033277314818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45971.033277314818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45971.033277314818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45971.033277314818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45971.033277314818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45971.033277314818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45971.033277314818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45971.033277314818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45971.033277314818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45971.033277314818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45971.033277314818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45971.033277314818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45971.033277314818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45971.033277314818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45971.033277314818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45971.033277314818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45971.033277314818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45971.033277314818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45971.033277314818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45971.033277314818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45971.033277314818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45971.033277314818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45971.033277314818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45971.033277314818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45971.033277314818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45971.033277314818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45971.033277314818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45971.033277314818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45971.033277314818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45971.033277314818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45971.033277314818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45971.033277314818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45971.033277314818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45971.033277314818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45971.033277314818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45971.033277314818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45971.033277314818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45971.033277314818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45971.033277314818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45971.033277314818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45971.033277314818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45971.033277314818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45971.033277314818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45971.033277314818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45971.033277314818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45971.033277314818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45971.033277314818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45971.033277314818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45971.033277314818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45971.033277314818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45971.033277314818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45971.033277314818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45971.033277314818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45971.033277314818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45971.033277314818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45971.033277314818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45971.033277314818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45971.033277314818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45971.033277314818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45971.033277314818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45971.033277314818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45971.033277314818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45971.033277314818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45971.033277314818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45971.033277314818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45971.033277314818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45971.033277314818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45971.033277314818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45971.033277314818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45971.033277314818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45971.033277314818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45971.033277314818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45971.033277314818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45971.033277314818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45971.033277314818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45971.033277314818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45971.033277314818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45971.033277314818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45971.033277314818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45971.033277314818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45971.033277314818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45971.033277314818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45971.033277314818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45971.033277314818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45971.033277314818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45971.033277314818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45971.033277314818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45971.033277314818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45971.033277314818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45971.033277314818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45971.033277314818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45971.033277314818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45971.033277314818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45971.033277314818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45971.033277314818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45971.033277314818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45971.033277314818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45971.033277314818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45971.033277314818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45971.033277314818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45971.033277314818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45971.033277314818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45971.033277314818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45971.033277314818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45971.033277314818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45971.033277314818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45971.033277314818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45971.033277314818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45971.033277314818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45971.033277314818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45971.033277314818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45971.033277314818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45971.033277314818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45971.033277314818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45971.033277314818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45971.033277314818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45971.033277314818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45971.033277314818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45971.033277314818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45971.033277314818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45971.033277314818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45971.033277314818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45971.033277314818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45971.033277314818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45971.033277314818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45971.033277314818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45971.033277314818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45971.033277314818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45971.033277314818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45971.033277314818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45971.033277314818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45971.033277314818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45971.033277314818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45971.033277314818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45971.033277314818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45971.033277314818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45971.033277314818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45971.033277314818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45971.033277314818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45971.033277314818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45971.033277314818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45971.033277314818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45971.033277314818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45971.033277314818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45971.033277314818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45971.033277314818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45971.033277314818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45971.033277314818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45971.033277314818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45971.033277314818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45971.033277314818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45971.033277314818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45971.033277314818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45971.033277314818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45971.033277314818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45971.033277314818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45971.033277314818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45971.033277314818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45971.033277314818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45971.033277314818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45971.033277314818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45971.033277314818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45971.033277314818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45971.033277314818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45971.033277314818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45971.033277314818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45971.033277314818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45971.033277314818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45971.033277314818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45971.033277314818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45971.033277314818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45971.033277314818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45971.033277314818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45971.033277314818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45971.033277314818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45971.033277314818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45971.033277314818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45971.033277314818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45971.033277314818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45971.033277314818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45971.033277314818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45971.033277314818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45971.033277314818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45971.033277314818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45971.033277314818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45971.033277314818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45971.033277314818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45971.033277314818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45971.033277314818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45971.033277314818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45971.033277314818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45971.033277314818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45971.033277314818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45971.033277314818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45971.033277314818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45971.033277314818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45971.033277314818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45971.033277314818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45971.033277314818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45971.033277314818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45971.033277314818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45971.033277314818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45971.033277314818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45971.033277314818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45971.033277314818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45971.033277314818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45971.033277314818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45971.033277314818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45971.033277314818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45971.033277314818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45971.033277314818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45971.033277314818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45971.033277314818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45971.033277314818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45971.033277314818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45971.033277314818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45971.033277314818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45971.033277314818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45971.033277314818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45971.033277314818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45971.033277314818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45971.033277314818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45971.033277314818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45971.033277314818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45971.033277314818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45971.033277314818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45971.033277314818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45971.033277314818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45971.033277314818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45971.033277314818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45971.033277314818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45971.033277314818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45971.033277314818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45971.033277314818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45971.033277314818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45971.033277314818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45971.033277314818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45971.033277314818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45971.033277314818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45971.033277314818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45971.033277314818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45971.033277314818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45971.033277314818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45971.033277314818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45971.033277314818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45971.033277314818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45971.033277314818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45971.033277314818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45971.033277314818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45971.033277314818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45971.033277314818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45971.033277314818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45971.033277314818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45971.033277314818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45971.033277314818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45971.033277314818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45971.033277314818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45971.033277314818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45971.033277314818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45971.033277314818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45971.033277314818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45971.033277314818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45971.033277314818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45971.033277314818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45971.033277314818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45971.033277314818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45971.033277314818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45971.033277314818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45971.033277314818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45971.033277314818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45971.033277314818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45971.033277314818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45971.033277314818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45971.033277314818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45971.033277314818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45971.033277314818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45971.033277314818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45971.033277314818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45971.033277314818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45971.033277314818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45971.033277314818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45971.033277314818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45971.033277314818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45971.033277314818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45971.033277314818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45971.033277314818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45971.033277314818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45971.033277314818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45971.033277314818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45971.033277314818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45971.033277314818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45971.033277314818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45971.033277314818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45971.033277314818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45971.033277314818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45971.033277314818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45971.033277314818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45971.033277314818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45971.033277314818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45971.033277314818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45971.033277314818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45971.033277314818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45971.033277314818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45971.033277314818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45971.033277314818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45971.033277314818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45971.033277314818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45971.033277314818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45971.033277314818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45971.033277314818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45971.033277314818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45971.033277314818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45971.033277314818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45971.033277314818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45971.033277314818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45971.033277314818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45971.033277314818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45971.033277314818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45971.033277314818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45971.033277314818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45971.033277314818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45971.033277314818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45971.033277314818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45971.033277314818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45971.033277314818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45971.033277314818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45971.033277314818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45971.033277314818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45971.033277314818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45971.033277314818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45971.033277314818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45971.033277314818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45971.033277314818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45971.033277314818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45971.033277314818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45971.033277314818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45971.033277314818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45971.033277314818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45971.033277314818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45971.033277314818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45971.033277314818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45971.033277314818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45971.033277314818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45971.033277314818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45971.033277314818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45971.033277314818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45971.033277314818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45971.033277314818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45971.033277314818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45971.033277314818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45971.033277314818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45971.033277314818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45971.033277314818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45971.033277314818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45971.033277314818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45971.033277314818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45971.033277314818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45971.033277314818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45971.033277314818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45971.033277314818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45971.033277314818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45971.033277314818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45971.033277314818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45971.033277314818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45971.033277314818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45971.033277314818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45971.033277314818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45971.033277314818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45971.033277314818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45971.033277314818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45971.033277314818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45971.033277314818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45971.033277314818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45971.033277314818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45971.033277314818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45971.033277314818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45971.033277314818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45971.033277314818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45971.033277314818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45971.033277314818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45971.033277314818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45971.033277314818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45971.033277314818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45971.033277314818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45971.033277314818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45971.033277314818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45971.033277314818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45971.033277314818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45971.033277314818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45971.033277314818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45971.033277314818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45971.033277314818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45971.033277314818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45971.033277314818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45971.033277314818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45971.033277314818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45971.033277314818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45971.033277314818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45971.033277314818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45971.033277314818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45971.033277314818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45971.033277314818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45971.033277314818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45971.033277314818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45971.033277314818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45971.033277314818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45971.033277314818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45971.033277314818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45971.033277314818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45971.033277314818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45971.033277314818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45971.033277314818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45971.033277314818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45971.033277314818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45971.033277314818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45971.033277314818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45971.033277314818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45971.033277314818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45971.033277314818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45971.033277314818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45971.033277314818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45971.033277314818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45971.033277314818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45971.033277314818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45971.033277314818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45971.033277314818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45971.033277314818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45971.033277314818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45971.033277314818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45971.033277314818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45971.033277314818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45971.033277314818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45971.033277314818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45971.033277314818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45971.033277314818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45971.033277314818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45971.033277314818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45971.033277314818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45971.033277314818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45971.033277314818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45971.033277314818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45971.033277314818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45971.033277314818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45971.033277314818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45971.033277314818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45971.033277314818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45971.033277314818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45971.033277314818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45971.033277314818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45971.033277314818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45971.033277314818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45971.033277314818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45971.033277314818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45971.033277314818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45971.033277314818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45971.033277314818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45971.033277314818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45971.033277314818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45971.033277314818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45971.033277314818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45971.033277314818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45971.033277314818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45971.033277314818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45971.033277314818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45971.033277314818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45971.033277314818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45971.033277314818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45971.033277314818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45971.033277314818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45971.033277314818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45971.033277314818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45971.033277314818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45971.033277314818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45971.033277314818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45971.033277314818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45971.033277314818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45971.033277314818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45971.033277314818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45971.033277314818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45971.033277314818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45971.033277314818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45971.033277314818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45971.033277314818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45971.033277314818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45971.033277314818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45971.033277314818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45971.033277314818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45971.033277314818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45971.033277314818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45971.033277314818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45971.033277314818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45971.033277314818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45971.033277314818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45971.033277314818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45971.033277314818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45971.033277314818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45971.033277314818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45971.033277314818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45971.033277314818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45971.033277314818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45971.033277314818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45971.033277314818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45971.033277314818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45971.033277314818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45971.033277314818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45971.033277314818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45971.033277314818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45971.033277314818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45971.033277314818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45971.033277314818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45971.033277314818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45971.033277314818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45971.033277314818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45971.033277314818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45971.033277314818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45971.033277314818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45971.033277314818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45971.033277314818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45971.033277314818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45971.033277314818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45971.033277314818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45971.033277314818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45971.033277314818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45971.033277314818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45971.033277314818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45971.033277314818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45971.033277314818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45971.033277314818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45971.033277314818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45971.033277314818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45971.033277314818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45971.033277314818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45971.033277314818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45971.033277314818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45971.033277314818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45971.033277314818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45971.033277314818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45971.033277314818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45971.033277314818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45971.033277314818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45971.033277314818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45971.033277314818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45971.033277314818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45971.033277314818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45971.033277314818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45971.033277314818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45971.033277314818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45971.033277314818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45971.033277314818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45971.033277314818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45971.033277314818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45971.033277314818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45971.033277314818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45971.033277314818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45971.033277314818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45971.033277314818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45971.033277314818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45971.033277314818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45971.033277314818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45971.033277314818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45971.033277314818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45971.033277314818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45971.033277314818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45971.033277314818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45971.033277314818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45971.033277314818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45971.033277314818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45971.033277314818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45971.033277314818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45971.033277314818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45971.033277314818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45971.033277314818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45971.033277314818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45971.033277314818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45971.033277314818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45971.033277314818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45971.033277314818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45971.033277314818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45971.033277314818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45971.033277314818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45971.033277314818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45971.033277314818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45971.033277314818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45971.033277314818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45971.033277314818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45971.033277314818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45971.033277314818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45971.033277314818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45971.033277314818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45971.033277314818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45971.033277314818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45971.033277314818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45971.033277314818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45971.033277314818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45971.033277314818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45971.033277314818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45971.033277314818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45971.033277314818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45971.033277314818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45971.033277314818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45971.033277314818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45971.033277314818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45971.033277314818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45971.033277314818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45971.033277314818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45971.033277314818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45971.033277314818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45971.033277314818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45971.033277314818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45971.033277314818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45971.033277314818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45971.033277314818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45971.033277314818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45971.033277314818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45971.033277314818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45971.033277314818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45971.033277314818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45971.033277314818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45971.033277314818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45971.033277314818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45971.033277314818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45971.033277314818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45971.033277314818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45971.033277314818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267.55255972222221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0.23397141203895444</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45971.033276967595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45971.033276967595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45971.033276967595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45971.033276967595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45971.033276967595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45971.033276967595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45971.033276967595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45971.033276967595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45971.033276967595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45971.033276967595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45971.033276967595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45971.033276967595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45971.033276967595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45971.033276967595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45971.033276967595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45971.033276967595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45971.033276967595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45971.033276967595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45971.033276967595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45971.033276967595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45971.033276967595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45971.033276967595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45971.033276967595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45971.033276967595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45971.033276967595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45971.033276967595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45971.033276967595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45971.033276967595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45971.033276967595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45971.033276967595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45971.033276967595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45971.033276967595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45971.033276967595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45971.033276967595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45971.033276967595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45971.033276967595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45971.033276967595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45971.033276967595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45971.033276967595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45971.033276967595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45971.033276967595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45971.033276967595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45971.033276967595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45971.033276967595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45971.033276967595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45971.033276967595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45971.033276967595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45971.033276967595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45971.033276967595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45971.033276967595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45971.033276967595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45971.033276967595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45971.033276967595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45971.033276967595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45971.033276967595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45971.033276967595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45971.033276967595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45971.033276967595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45971.033276967595</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8"/>
  <sheetViews>
    <sheetView tabSelected="1" workbookViewId="0">
      <selection activeCell="A6" sqref="A6:X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79.201216782406846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44.84440000000177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7" ca="1" si="1">IFERROR(NOW()-F4,"")</f>
        <v>22.372166203706001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45971.033276967595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45971.033276967595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45971.033276967595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45971.033276967595</v>
      </c>
      <c r="H9" s="125"/>
      <c r="I9" s="124" t="str">
        <f>IFERROR(VLOOKUP(D9,DB!A:F,6,0),"")</f>
        <v/>
      </c>
      <c r="J9" s="124" t="str">
        <f>IFERROR(VLOOKUP(D9,DB!A:G,7,0),"")</f>
        <v/>
      </c>
      <c r="K9" s="124"/>
      <c r="L9" s="124" t="str">
        <f>IFERROR(VLOOKUP(D9,DB!A:I,9,0),"")</f>
        <v/>
      </c>
    </row>
    <row r="10" spans="1:13">
      <c r="A10" s="124"/>
      <c r="B10" s="124" t="str">
        <f>IFERROR(VLOOKUP(D10,DB!A:K,11,0),"")</f>
        <v/>
      </c>
      <c r="C10" s="124"/>
      <c r="D10" s="152"/>
      <c r="E10" s="124"/>
      <c r="F10" s="125"/>
      <c r="G10" s="126">
        <f t="shared" ca="1" si="1"/>
        <v>45971.033277083334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45971.033277083334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45971.033277083334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45971.033277083334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45971.033277083334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45971.033277083334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45971.033277083334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45971.033277083334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45971.033277083334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45971.033277083334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45971.033277083334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45971.033277083334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45971.033277083334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45971.033277083334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45971.033277083334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45971.033277083334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45971.033277083334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45971.033277083334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45971.033277083334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45971.033277083334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45971.033277083334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45971.033277083334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45971.033277083334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45971.033277083334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45971.033277083334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45971.033277083334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45971.033277083334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45971.033277083334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45971.033277083334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45971.033277083334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45971.033277083334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45971.033277083334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45971.033277083334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45971.033277083334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45971.033277083334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45971.033277083334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45971.033277083334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45971.033277083334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ref="G48:G111" ca="1" si="2">IFERROR(NOW()-F48,"")</f>
        <v>45971.033277083334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45971.033277083334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45971.033277083334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45971.033277083334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45971.033277083334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45971.033277083334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45971.033277083334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45971.033277083334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45971.033277083334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45971.033277083334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45971.033277083334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45971.033277083334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45971.033277083334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45971.033277083334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45971.033277083334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45971.033277083334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45971.033277083334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45971.033277083334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45971.033277083334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45971.033277083334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45971.033277083334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45971.033277083334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45971.033277083334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45971.033277083334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45971.033277083334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45971.033277083334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45971.033277083334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45971.033277083334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45971.033277083334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45971.033277083334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45971.033277083334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45971.033277083334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45971.033277083334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45971.033277083334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45971.033277083334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45971.033277083334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45971.033277083334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45971.033277083334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45971.033277083334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45971.033277083334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45971.033277083334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45971.033277083334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45971.033277083334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45971.033277083334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45971.033277083334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45971.033277083334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45971.033277083334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45971.033277083334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45971.033277083334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45971.033277083334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45971.033277083334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45971.033277083334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45971.033277083334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45971.033277083334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45971.033277083334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45971.033277083334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45971.033277083334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45971.033277083334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45971.033277083334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45971.033277083334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45971.033277083334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45971.033277083334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45971.033277083334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45971.033277083334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3">IFERROR(NOW()-F112,"")</f>
        <v>45971.033277083334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45971.033277083334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45971.033277083334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45971.033277083334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45971.033277083334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45971.033277083334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45971.033277083334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45971.033277083334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45971.033277083334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45971.033277083334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45971.033277083334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45971.033277083334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45971.033277083334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45971.033277083334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45971.033277083334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45971.033277083334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45971.033277083334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45971.033277083334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45971.033277083334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45971.033277083334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45971.033277083334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45971.033277083334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45971.033277083334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45971.033277083334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45971.033277083334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45971.033277083334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45971.033277083334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45971.033277083334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45971.033277083334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45971.033277083334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45971.033277083334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45971.033277083334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45971.033277083334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45971.033277083334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45971.033277083334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45971.033277083334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45971.033277083334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45971.033277083334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45971.033277083334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45971.033277083334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45971.033277083334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45971.033277083334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45971.033277083334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45971.033277083334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45971.033277083334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45971.033277083334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45971.033277083334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45971.033277083334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45971.033277083334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45971.033277083334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45971.033277083334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45971.033277083334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45971.033277083334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45971.033277083334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45971.033277083334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45971.033277083334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45971.033277083334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45971.033277083334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45971.033277083334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45971.033277083334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45971.033277083334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45971.033277083334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45971.033277083334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45971.033277083334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4">IFERROR(NOW()-F176,"")</f>
        <v>45971.033277083334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45971.033277083334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45971.033277083334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45971.033277083334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45971.033277083334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45971.033277083334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45971.033277083334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45971.033277083334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45971.033277083334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45971.033277083334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45971.033277083334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45971.033277083334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45971.033277083334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45971.033277083334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45971.033277083334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45971.033277083334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45971.033277083334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45971.033277083334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45971.033277083334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45971.033277083334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45971.033277083334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45971.033277083334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45971.033277083334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45971.033277083334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45971.033277083334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45971.033277083334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45971.033277083334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45971.033277083334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45971.033277083334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45971.033277083334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45971.033277083334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45971.033277083334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45971.033277083334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45971.033277083334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45971.033277083334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45971.033277083334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45971.033277083334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45971.033277083334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45971.033277083334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45971.033277083334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45971.033277083334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45971.033277083334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45971.033277083334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45971.033277083334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45971.033277083334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45971.033277083334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45971.033277083334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45971.033277083334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45971.033277083334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45971.033277083334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45971.033277083334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45971.033277083334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45971.033277083334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45971.033277083334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45971.033277083334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45971.033277083334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45971.033277083334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45971.033277083334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45971.033277083334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45971.033277083334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45971.033277083334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45971.033277083334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45971.033277083334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45971.033277083334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ref="G240:G303" ca="1" si="5">IFERROR(NOW()-F240,"")</f>
        <v>45971.033277083334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45971.033277083334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45971.033277083334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45971.033277083334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45971.033277314818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45971.033277314818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45971.033277314818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45971.033277314818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45971.033277314818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45971.033277314818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45971.033277314818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45971.033277314818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45971.033277314818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45971.033277314818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45971.033277314818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45971.033277314818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45971.033277314818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45971.033277314818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45971.033277314818</v>
      </c>
      <c r="H258" s="124"/>
      <c r="I258" s="124" t="str">
        <f>IFERROR(VLOOKUP(D258,DB!A:F,6,0),"")</f>
        <v/>
      </c>
      <c r="J258" s="124" t="str">
        <f>IFERROR(VLOOKUP(D258,DB!A:G,7,0),"")</f>
        <v/>
      </c>
      <c r="K258" s="124"/>
      <c r="L258" s="124" t="str">
        <f>IFERROR(VLOOKUP(D258,DB!A:I,9,0),"")</f>
        <v/>
      </c>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sheetData>
  <dataValidations count="2">
    <dataValidation allowBlank="1" showInputMessage="1" showErrorMessage="1" sqref="E1" xr:uid="{920C6338-E771-4DAE-8C89-92A9093EA4DE}"/>
    <dataValidation type="list" allowBlank="1" showInputMessage="1" showErrorMessage="1" sqref="E2:E2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39117</v>
      </c>
      <c r="B2" s="155" t="str">
        <f>IFERROR(VLOOKUP(D2,DB!A:K,11,0),"")</f>
        <v>R6</v>
      </c>
      <c r="C2" s="156">
        <v>1</v>
      </c>
      <c r="D2" s="155" t="s">
        <v>35650</v>
      </c>
      <c r="E2" s="153" t="s">
        <v>39021</v>
      </c>
      <c r="F2" s="157">
        <v>45970.686331018522</v>
      </c>
      <c r="G2" s="158">
        <f t="shared" ref="G2:G13" ca="1" si="0">IFERROR(NOW()-F2,"-")</f>
        <v>0.34694594907341525</v>
      </c>
      <c r="H2" s="157">
        <v>45970.68136574074</v>
      </c>
      <c r="I2" s="155" t="str">
        <f>IFERROR(VLOOKUP(D2,DB!A:F,6,0),"")</f>
        <v>Generator-SG</v>
      </c>
      <c r="J2" s="155" t="str">
        <f>IFERROR(VLOOKUP(D2,DB!A:G,7,0),"")</f>
        <v>Dead</v>
      </c>
      <c r="K2" s="159" t="s">
        <v>39118</v>
      </c>
      <c r="L2" s="155" t="str">
        <f>IFERROR(VLOOKUP(D2,DB!A:I,9,0),"")</f>
        <v>Latis</v>
      </c>
    </row>
    <row r="3" spans="1:16382" ht="31.5" customHeight="1">
      <c r="A3" s="160" t="s">
        <v>39119</v>
      </c>
      <c r="B3" s="142" t="str">
        <f>IFERROR(VLOOKUP(D3,DB!A:K,11,0),"")</f>
        <v>R6</v>
      </c>
      <c r="C3" s="143">
        <v>1</v>
      </c>
      <c r="D3" s="142" t="s">
        <v>32298</v>
      </c>
      <c r="E3" s="124" t="s">
        <v>39021</v>
      </c>
      <c r="F3" s="144">
        <v>45971.00372685185</v>
      </c>
      <c r="G3" s="105">
        <f t="shared" ca="1" si="0"/>
        <v>2.9550115745223593E-2</v>
      </c>
      <c r="H3" s="144">
        <v>45970.982627314814</v>
      </c>
      <c r="I3" s="142" t="str">
        <f>IFERROR(VLOOKUP(D3,DB!A:F,6,0),"")</f>
        <v>SCECO</v>
      </c>
      <c r="J3" s="142" t="str">
        <f>IFERROR(VLOOKUP(D3,DB!A:G,7,0),"")</f>
        <v>Dead</v>
      </c>
      <c r="K3" s="145" t="s">
        <v>39120</v>
      </c>
      <c r="L3" s="146" t="str">
        <f>IFERROR(VLOOKUP(D3,DB!A:I,9,0),"")</f>
        <v>Latis</v>
      </c>
    </row>
    <row r="4" spans="1:16382" ht="31.5" customHeight="1">
      <c r="A4" s="141"/>
      <c r="B4" s="142" t="str">
        <f>IFERROR(VLOOKUP(D4,DB!A:K,11,0),"")</f>
        <v/>
      </c>
      <c r="C4" s="143"/>
      <c r="D4" s="142"/>
      <c r="E4" s="124"/>
      <c r="F4" s="144"/>
      <c r="G4" s="105">
        <f t="shared" ca="1" si="0"/>
        <v>45971.033276967595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45971.033276967595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45971.033276967595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45971.033276967595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45971.033276967595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45971.033276967595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45971.033276967595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45971.033276967595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45971.033276967595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45971.033276967595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45971.033276967595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45971.033276967595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45971.033276967595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45971.033276967595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45971.033276967595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45971.033276967595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45971.033276967595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45971.033276967595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45971.033276967595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45971.033276967595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45971.033276967595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45971.033276967595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45971.033276967595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45971.033276967595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45971.033276967595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45971.033276967595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45971.033276967595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45971.033276967595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45971.033276967595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45971.033276967595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45971.033276967595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45971.033276967595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45971.033276967595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45971.033276967595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45971.033276967595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45971.033276967595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45971.033276967595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45971.033276967595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45971.033276967595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45971.033276967595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45971.033276967595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45971.033276967595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45971.033276967595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45971.033276967595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45971.033276967595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45971.033276967595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45971.033276967595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45971.033276967595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45971.033276967595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45971.033276967595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45971.033276967595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45971.033276967595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45971.033276967595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45971.033276967595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45971.033276967595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45971.033276967595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45971.033276967595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45971.033276967595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45971.033276967595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45971.033276967595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45971.033276967595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45971.033276967595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45971.033276967595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45971.033276967595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45971.033276967595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45971.033276967595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45971.033276967595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45971.033276967595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45971.033276967595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45971.033276967595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45971.033276967595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45971.033276967595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45971.033276967595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45971.033276967595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45971.033276967595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45971.033276967595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45971.033276967595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45971.033276967595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45971.033276967595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45971.033276967595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45971.033276967595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45971.033276967595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45971.033276967595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45971.033276967595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45971.033276967595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45971.033276967595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45971.033276967595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45971.033276967595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45971.033276967595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45971.033276967595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45971.033276967595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45971.033276967595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45971.033276967595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45971.033276967595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45971.033276967595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45971.033276967595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45971.033276967595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45971.033276967595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45971.033276967595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45971.033276967595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45971.033276967595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45971.033276967595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45971.033276967595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45971.033276967595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45971.033276967595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45971.033276967595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45971.033276967595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45971.033276967595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45971.033276967595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45971.033276967595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45971.033276967595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45971.033276967595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45971.033276967595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45971.033276967595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45971.033276967595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45971.033276967595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45971.033276967595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45971.033276967595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45971.033276967595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45971.033276967595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45971.033276967595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45971.033276967595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45971.033276967595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45971.033276967595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45971.033276967595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45971.033276967595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45971.033276967595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45971.033276967595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45971.033276967595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45971.033276967595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45971.033276967595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45971.033276967595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45971.033276967595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45971.033276967595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45971.033276967595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45971.033276967595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45971.033276967595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45971.033276967595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45971.033276967595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45971.033276967595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45971.033276967595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45971.033276967595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45971.033276967595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45971.033276967595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45971.033276967595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45971.033276967595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45971.033276967595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45971.033276967595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45971.033276967595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45971.033276967595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45971.033276967595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45971.033276967595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45971.033276967595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45971.033276967595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45971.033276967595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45971.033276967595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45971.033276967595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45971.033276967595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45971.033276967595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45971.033276967595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45971.033276967595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45971.033276967595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45971.033276967595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45971.033276967595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45971.033276967595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45971.033276967595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45971.033276967595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45971.033276967595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45971.033276967595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45971.033276967595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45971.033276967595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45971.033276967595</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