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65" documentId="13_ncr:1_{F6CB121F-512D-4AA6-A0C1-0FB36C537598}" xr6:coauthVersionLast="47" xr6:coauthVersionMax="47" xr10:uidLastSave="{E8727CA0-7C96-4C73-B724-E0C59B7E1B98}"/>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<sst xmlns="http://schemas.openxmlformats.org/spreadsheetml/2006/main" count="179021" uniqueCount="39102">
  <si>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</si>
  <si>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</si>
  <si>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</si>
  <si>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</si>
  <si>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</si>
  <si>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</si>
  <si>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</si>
  <si>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</si>
  <si>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</si>
  <si>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</si>
  <si>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</si>
  <si>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</si>
  <si>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</si>
  <si>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</si>
  <si>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</si>
  <si>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</si>
  <si>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</si>
  <si>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</si>
  <si>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</si>
  <si>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</si>
  <si>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</si>
  <si>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</si>
  <si>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</si>
  <si>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</si>
  <si>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</si>
  <si>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</si>
  <si>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</si>
  <si>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</si>
  <si>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</si>
  <si>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</si>
  <si>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</si>
  <si>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</si>
  <si>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</si>
  <si>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</si>
  <si>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</si>
  <si>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</si>
  <si>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</si>
  <si>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</si>
  <si>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</si>
  <si>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</si>
  <si>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</si>
  <si>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</si>
  <si>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</si>
  <si>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</si>
  <si>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</si>
  <si>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</si>
  <si>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</si>
  <si>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</si>
  <si>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</si>
  <si>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</si>
  <si>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</si>
  <si>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</si>
  <si>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</si>
  <si>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</si>
  <si>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</si>
  <si>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</si>
  <si>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</si>
  <si>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</si>
  <si>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</si>
  <si>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</si>
  <si>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</si>
  <si>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</si>
  <si>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</si>
  <si>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</si>
  <si>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</si>
  <si>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</si>
  <si>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</si>
  <si>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</si>
  <si>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</si>
  <si>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</si>
  <si>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</si>
  <si>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</si>
  <si>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</si>
  <si>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</si>
  <si>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</si>
  <si>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</si>
  <si>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</si>
  <si>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</si>
  <si>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</si>
  <si>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</si>
  <si>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</si>
  <si>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</si>
  <si>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</si>
  <si>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</si>
  <si>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</si>
  <si>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</si>
  <si>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</si>
  <si>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</si>
  <si>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</si>
  <si>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</si>
  <si>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</si>
  <si>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</si>
  <si>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</si>
  <si>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</si>
  <si>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</si>
  <si>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</si>
  <si>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</si>
  <si>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</si>
  <si>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</si>
  <si>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</si>
  <si>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</si>
  <si>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</si>
  <si>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</si>
  <si>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</si>
  <si>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</si>
  <si>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</si>
  <si>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</si>
  <si>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</si>
  <si>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</si>
  <si>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</si>
  <si>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</si>
  <si>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</si>
  <si>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</si>
  <si>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</si>
  <si>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</si>
  <si>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</si>
  <si>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</si>
  <si>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</si>
  <si>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</si>
  <si>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</si>
  <si>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</si>
  <si>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</si>
  <si>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</si>
  <si>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</si>
  <si>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</si>
  <si>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</si>
  <si>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</si>
  <si>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</si>
  <si>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</si>
  <si>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</si>
  <si>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</si>
  <si>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</si>
  <si>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</si>
  <si>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</si>
  <si>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</si>
  <si>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</si>
  <si>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</si>
  <si>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</si>
  <si>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</si>
  <si>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</si>
  <si>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</si>
  <si>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</si>
  <si>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</si>
  <si>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</si>
  <si>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</si>
  <si>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</si>
  <si>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</si>
  <si>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</si>
  <si>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</si>
  <si>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</si>
  <si>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</si>
  <si>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</si>
  <si>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</si>
  <si>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</si>
  <si>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</si>
  <si>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</si>
  <si>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</si>
  <si>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</si>
  <si>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</si>
  <si>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</si>
  <si>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</si>
  <si>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</si>
  <si>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</si>
  <si>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</si>
  <si>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</si>
  <si>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</si>
  <si>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</si>
  <si>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</si>
  <si>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</si>
  <si>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</si>
  <si>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</si>
  <si>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</si>
  <si>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</si>
  <si>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</si>
  <si>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</si>
  <si>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</si>
  <si>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</si>
  <si>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</si>
  <si>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</si>
  <si>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</si>
  <si>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</si>
  <si>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</si>
  <si>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</si>
  <si>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</si>
  <si>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</si>
  <si>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</si>
  <si>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</si>
  <si>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</si>
  <si>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</si>
  <si>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</si>
  <si>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</si>
  <si>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</si>
  <si>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</si>
  <si>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</si>
  <si>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</si>
  <si>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</si>
  <si>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</si>
  <si>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</si>
  <si>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</si>
  <si>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</si>
  <si>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</si>
  <si>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</si>
  <si>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</si>
  <si>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</si>
  <si>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</si>
  <si>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</si>
  <si>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</si>
  <si>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</si>
  <si>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</si>
  <si>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</si>
  <si>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</si>
  <si>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</si>
  <si>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</si>
  <si>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</si>
  <si>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</si>
  <si>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</si>
  <si>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</si>
  <si>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</si>
  <si>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</si>
  <si>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</si>
  <si>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</si>
  <si>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</si>
  <si>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</si>
  <si>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</si>
  <si>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</si>
  <si>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</si>
  <si>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</si>
  <si>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</si>
  <si>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</si>
  <si>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</si>
  <si>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</si>
  <si>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</si>
  <si>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</si>
  <si>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</si>
  <si>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</si>
  <si>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</si>
  <si>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</si>
  <si>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</si>
  <si>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</si>
  <si>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</si>
  <si>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</si>
  <si>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</si>
  <si>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</si>
  <si>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</si>
  <si>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</si>
  <si>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</si>
  <si>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</si>
  <si>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</si>
  <si>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</si>
  <si>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</si>
  <si>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</si>
  <si>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</si>
  <si>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</si>
  <si>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</si>
  <si>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</si>
  <si>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</si>
  <si>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</si>
  <si>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</si>
  <si>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</si>
  <si>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</si>
  <si>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</si>
  <si>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</si>
  <si>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</si>
  <si>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</si>
  <si>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</si>
  <si>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</si>
  <si>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</si>
  <si>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</si>
  <si>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</si>
  <si>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</si>
  <si>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</si>
  <si>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</si>
  <si>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</si>
  <si>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</si>
  <si>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</si>
  <si>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</si>
  <si>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</si>
  <si>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</si>
  <si>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</si>
  <si>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</si>
  <si>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</si>
  <si>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</si>
  <si>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</si>
  <si>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</si>
  <si>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</si>
  <si>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</si>
  <si>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</si>
  <si>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</si>
  <si>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</si>
  <si>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</si>
  <si>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</si>
  <si>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</si>
  <si>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</si>
  <si>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</si>
  <si>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</si>
  <si>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</si>
  <si>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</si>
  <si>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</si>
  <si>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</si>
  <si>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</si>
  <si>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</si>
  <si>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</si>
  <si>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</si>
  <si>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</si>
  <si>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</si>
  <si>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</si>
  <si>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</si>
  <si>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</si>
  <si>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</si>
  <si>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</si>
  <si>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</si>
  <si>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</si>
  <si>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</si>
  <si>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</si>
  <si>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</si>
  <si>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</si>
  <si>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</si>
  <si>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</si>
  <si>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</si>
  <si>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</si>
  <si>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</si>
  <si>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</si>
  <si>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</si>
  <si>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</si>
  <si>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</si>
  <si>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</si>
  <si>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</si>
  <si>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</si>
  <si>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</si>
  <si>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</si>
  <si>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</si>
  <si>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</si>
  <si>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</si>
  <si>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</si>
  <si>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</si>
  <si>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</si>
  <si>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</si>
  <si>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</si>
  <si>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</si>
  <si>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</si>
  <si>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</si>
  <si>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</si>
  <si>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</si>
  <si>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</si>
  <si>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</si>
  <si>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</si>
  <si>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</si>
  <si>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</si>
  <si>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</si>
  <si>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</si>
  <si>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</si>
  <si>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</si>
  <si>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</si>
  <si>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</si>
  <si>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</si>
  <si>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</si>
  <si>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</si>
  <si>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</si>
  <si>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</si>
  <si>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</si>
  <si>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</si>
  <si>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</si>
  <si>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</si>
  <si>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</si>
  <si>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</si>
  <si>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</si>
  <si>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</si>
  <si>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</si>
  <si>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</si>
  <si>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</si>
  <si>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</si>
  <si>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</si>
  <si>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</si>
  <si>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</si>
  <si>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</si>
  <si>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</si>
  <si>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</si>
  <si>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</si>
  <si>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</si>
  <si>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</si>
  <si>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</si>
  <si>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</si>
  <si>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</si>
  <si>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</si>
  <si>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</si>
  <si>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</si>
  <si>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</si>
  <si>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</si>
  <si>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</si>
  <si>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</si>
  <si>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</si>
  <si>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</si>
  <si>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</si>
  <si>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</si>
  <si>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</si>
  <si>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</si>
  <si>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</si>
  <si>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</si>
  <si>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</si>
  <si>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</si>
  <si>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</si>
  <si>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</si>
  <si>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</si>
  <si>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</si>
  <si>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</si>
  <si>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</si>
  <si>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</si>
  <si>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</si>
  <si>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</si>
  <si>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</si>
  <si>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</si>
  <si>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</si>
  <si>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</si>
  <si>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</si>
  <si>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</si>
  <si>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</si>
  <si>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</si>
  <si>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</si>
  <si>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</si>
  <si>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</si>
  <si>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</si>
  <si>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</si>
  <si>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</si>
  <si>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</si>
  <si>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</si>
  <si>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</si>
  <si>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</si>
  <si>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</si>
  <si>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</si>
  <si>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</si>
  <si>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</si>
  <si>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</si>
  <si>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</si>
  <si>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</si>
  <si>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</si>
  <si>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</si>
  <si>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</si>
  <si>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</si>
  <si>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</si>
  <si>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</si>
  <si>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</si>
  <si>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</si>
  <si>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</si>
  <si>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</si>
  <si>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</si>
  <si>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</si>
  <si>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</si>
  <si>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</si>
  <si>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</si>
  <si>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</si>
  <si>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</si>
  <si>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</si>
  <si>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</si>
  <si>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</si>
  <si>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</si>
  <si>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</si>
  <si>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</si>
  <si>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</si>
  <si>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</si>
  <si>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</si>
  <si>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</si>
  <si>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</si>
  <si>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</si>
  <si>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</si>
  <si>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</si>
  <si>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</si>
  <si>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</si>
  <si>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</si>
  <si>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</si>
  <si>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</si>
  <si>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</si>
  <si>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</si>
  <si>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</si>
  <si>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</si>
  <si>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</si>
  <si>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</si>
  <si>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</si>
  <si>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</si>
  <si>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</si>
  <si>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</si>
  <si>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</si>
  <si>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</si>
  <si>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</si>
  <si>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</si>
  <si>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</si>
  <si>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</si>
  <si>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</si>
  <si>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</si>
  <si>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</si>
  <si>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</si>
  <si>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</si>
  <si>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</si>
  <si>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</si>
  <si>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</si>
  <si>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</si>
  <si>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</si>
  <si>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</si>
  <si>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</si>
  <si>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</si>
  <si>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</si>
  <si>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</si>
  <si>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</si>
  <si>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</si>
  <si>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</si>
  <si>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</si>
  <si>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</si>
  <si>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</si>
  <si>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</si>
  <si>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</si>
  <si>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</si>
  <si>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</si>
  <si>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</si>
  <si>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</si>
  <si>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</si>
  <si>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</si>
  <si>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</si>
  <si>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</si>
  <si>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</si>
  <si>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</si>
  <si>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</si>
  <si>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</si>
  <si>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</si>
  <si>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</si>
  <si>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</si>
  <si>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</si>
  <si>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</si>
  <si>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</si>
  <si>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</si>
  <si>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</si>
  <si>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</si>
  <si>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</si>
  <si>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</si>
  <si>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</si>
  <si>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</si>
  <si>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</si>
  <si>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</si>
  <si>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</si>
  <si>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</si>
  <si>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</si>
  <si>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</si>
  <si>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</si>
  <si>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</si>
  <si>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</si>
  <si>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</si>
  <si>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</si>
  <si>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</si>
  <si>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</si>
  <si>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</si>
  <si>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</si>
  <si>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</si>
  <si>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</si>
  <si>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</si>
  <si>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</si>
  <si>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</si>
  <si>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</si>
  <si>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</si>
  <si>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</si>
  <si>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</si>
  <si>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</si>
  <si>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</si>
  <si>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</si>
  <si>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</si>
  <si>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</si>
  <si>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</si>
  <si>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</si>
  <si>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</si>
  <si>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</si>
  <si>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</si>
  <si>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</si>
  <si>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</si>
  <si>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</si>
  <si>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</si>
  <si>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</si>
  <si>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</si>
  <si>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</si>
  <si>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</si>
  <si>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</si>
  <si>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</si>
  <si>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</si>
  <si>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</si>
  <si>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</si>
  <si>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</si>
  <si>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</si>
  <si>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</si>
  <si>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</si>
  <si>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</si>
  <si>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</si>
  <si>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</si>
  <si>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</si>
  <si>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</si>
  <si>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</si>
  <si>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</si>
  <si>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</si>
  <si>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</si>
  <si>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</si>
  <si>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</si>
  <si>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</si>
  <si>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</si>
  <si>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</si>
  <si>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</si>
  <si>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</si>
  <si>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</si>
  <si>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</si>
  <si>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</si>
  <si>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</si>
  <si>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</si>
  <si>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</si>
  <si>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</si>
  <si>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</si>
  <si>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</si>
  <si>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</si>
  <si>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</si>
  <si>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</si>
  <si>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</si>
  <si>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</si>
  <si>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</si>
  <si>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</si>
  <si>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</si>
  <si>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</si>
  <si>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</si>
  <si>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</si>
  <si>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</si>
  <si>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</si>
  <si>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</si>
  <si>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</si>
  <si>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</si>
  <si>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</si>
  <si>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</si>
  <si>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</si>
  <si>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</si>
  <si>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</si>
  <si>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</si>
  <si>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</si>
  <si>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</si>
  <si>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</si>
  <si>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</si>
  <si>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</si>
  <si>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</si>
  <si>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</si>
  <si>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</si>
  <si>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</si>
  <si>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</si>
  <si>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</si>
  <si>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</si>
  <si>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</si>
  <si>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</si>
  <si>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</si>
  <si>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</si>
  <si>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</si>
  <si>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</si>
  <si>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</si>
  <si>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</si>
  <si>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</si>
  <si>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</si>
  <si>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</si>
  <si>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</si>
  <si>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</si>
  <si>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</si>
  <si>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</si>
  <si>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</si>
  <si>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</si>
  <si>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</si>
  <si>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</si>
  <si>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</si>
  <si>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</si>
  <si>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</si>
  <si>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</si>
  <si>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</si>
  <si>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</si>
  <si>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</si>
  <si>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</si>
  <si>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</si>
  <si>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</si>
  <si>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</si>
  <si>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</si>
  <si>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</si>
  <si>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</si>
  <si>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</si>
  <si>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</si>
  <si>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</si>
  <si>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</si>
  <si>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</si>
  <si>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</si>
  <si>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</si>
  <si>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</si>
  <si>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</si>
  <si>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</si>
  <si>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</si>
  <si>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</si>
  <si>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</si>
  <si>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</si>
  <si>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</si>
  <si>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</si>
  <si>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</si>
  <si>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</si>
  <si>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</si>
  <si>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</si>
  <si>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</si>
  <si>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</si>
  <si>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</si>
  <si>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</si>
  <si>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</si>
  <si>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</si>
  <si>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</si>
  <si>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</si>
  <si>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</si>
  <si>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</si>
  <si>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</si>
  <si>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</si>
  <si>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</si>
  <si>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</si>
  <si>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</si>
  <si>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</si>
  <si>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</si>
  <si>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</si>
  <si>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</si>
  <si>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</si>
  <si>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</si>
  <si>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</si>
  <si>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</si>
  <si>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</si>
  <si>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</si>
  <si>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</si>
  <si>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</si>
  <si>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</si>
  <si>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</si>
  <si>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</si>
  <si>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</si>
  <si>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</si>
  <si>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</si>
  <si>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</si>
  <si>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</si>
  <si>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</si>
  <si>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</si>
  <si>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</si>
  <si>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</si>
  <si>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</si>
  <si>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</si>
  <si>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</si>
  <si>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</si>
  <si>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</si>
  <si>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</si>
  <si>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</si>
  <si>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</si>
  <si>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</si>
  <si>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</si>
  <si>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</si>
  <si>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</si>
  <si>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</si>
  <si>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</si>
  <si>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</si>
  <si>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</si>
  <si>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</si>
  <si>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</si>
  <si>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</si>
  <si>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</si>
  <si>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</si>
  <si>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</si>
  <si>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</si>
  <si>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</si>
  <si>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</si>
  <si>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</si>
  <si>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</si>
  <si>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</si>
  <si>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</si>
  <si>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</si>
  <si>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</si>
  <si>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</si>
  <si>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</si>
  <si>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</si>
  <si>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</si>
  <si>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</si>
  <si>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</si>
  <si>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</si>
  <si>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</si>
  <si>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</si>
  <si>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</si>
  <si>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</si>
  <si>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</si>
  <si>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</si>
  <si>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</si>
  <si>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</si>
  <si>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</si>
  <si>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</si>
  <si>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</si>
  <si>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</si>
  <si>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</si>
  <si>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</si>
  <si>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</si>
  <si>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</si>
  <si>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</si>
  <si>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</si>
  <si>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</si>
  <si>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</si>
  <si>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</si>
  <si>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</si>
  <si>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</si>
  <si>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</si>
  <si>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</si>
  <si>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</si>
  <si>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</si>
  <si>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</si>
  <si>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</si>
  <si>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</si>
  <si>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</si>
  <si>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</si>
  <si>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</si>
  <si>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</si>
  <si>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</si>
  <si>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</si>
  <si>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</si>
  <si>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</si>
  <si>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</si>
  <si>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</si>
  <si>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</si>
  <si>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</si>
  <si>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</si>
  <si>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</si>
  <si>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</si>
  <si>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</si>
  <si>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</si>
  <si>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</si>
  <si>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</si>
  <si>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</si>
  <si>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</si>
  <si>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</si>
  <si>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</si>
  <si>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</si>
  <si>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</si>
  <si>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</si>
  <si>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</si>
  <si>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</si>
  <si>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</si>
  <si>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</si>
  <si>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</si>
  <si>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</si>
  <si>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</si>
  <si>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</si>
  <si>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</si>
  <si>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</si>
  <si>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</si>
  <si>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</si>
  <si>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</si>
  <si>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</si>
  <si>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</si>
  <si>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</si>
  <si>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</si>
  <si>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</si>
  <si>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</si>
  <si>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</si>
  <si>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</si>
  <si>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</si>
  <si>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</si>
  <si>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</si>
  <si>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</si>
  <si>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</si>
  <si>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</si>
  <si>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</si>
  <si>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</si>
  <si>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</si>
  <si>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</si>
  <si>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</si>
  <si>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</si>
  <si>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</si>
  <si>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</si>
  <si>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</si>
  <si>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</si>
  <si>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</si>
  <si>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</si>
  <si>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</si>
  <si>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</si>
  <si>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</si>
  <si>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</si>
  <si>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</si>
  <si>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</si>
  <si>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</si>
  <si>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</si>
  <si>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</si>
  <si>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</si>
  <si>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</si>
  <si>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</si>
  <si>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</si>
  <si>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</si>
  <si>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</si>
  <si>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</si>
  <si>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</si>
  <si>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</si>
  <si>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</si>
  <si>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</si>
  <si>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</si>
  <si>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</si>
  <si>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</si>
  <si>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</si>
  <si>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</si>
  <si>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</si>
  <si>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</si>
  <si>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</si>
  <si>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</si>
  <si>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</si>
  <si>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</si>
  <si>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</si>
  <si>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</si>
  <si>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</si>
  <si>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</si>
  <si>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</si>
  <si>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</si>
  <si>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</si>
  <si>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</si>
  <si>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</si>
  <si>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</si>
  <si>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</si>
  <si>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</si>
  <si>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</si>
  <si>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</si>
  <si>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</si>
  <si>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</si>
  <si>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</si>
  <si>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</si>
  <si>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</si>
  <si>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</si>
  <si>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</si>
  <si>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</si>
  <si>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</si>
  <si>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</si>
  <si>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</si>
  <si>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</si>
  <si>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</si>
  <si>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</si>
  <si>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</si>
  <si>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</si>
  <si>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</si>
  <si>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</si>
  <si>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</si>
  <si>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</si>
  <si>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</si>
  <si>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</si>
  <si>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</si>
  <si>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</si>
  <si>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</si>
  <si>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</si>
  <si>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</si>
  <si>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</si>
  <si>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</si>
  <si>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</si>
  <si>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</si>
  <si>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</si>
  <si>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</si>
  <si>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</si>
  <si>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</si>
  <si>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</si>
  <si>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</si>
  <si>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</si>
  <si>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</si>
  <si>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</si>
  <si>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</si>
  <si>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</si>
  <si>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</si>
  <si>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</si>
  <si>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</si>
  <si>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</si>
  <si>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</si>
  <si>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</si>
  <si>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</si>
  <si>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</si>
  <si>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</si>
  <si>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</si>
  <si>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</si>
  <si>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</si>
  <si>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</si>
  <si>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</si>
  <si>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</si>
  <si>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</si>
  <si>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</si>
  <si>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</si>
  <si>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</si>
  <si>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</si>
  <si>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</si>
  <si>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</si>
  <si>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</si>
  <si>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</si>
  <si>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</si>
  <si>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</si>
  <si>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</si>
  <si>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</si>
  <si>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</si>
  <si>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</si>
  <si>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</si>
  <si>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</si>
  <si>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</si>
  <si>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</si>
  <si>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</si>
  <si>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</si>
  <si>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</si>
  <si>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</si>
  <si>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</si>
  <si>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</si>
  <si>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</si>
  <si>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</si>
  <si>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</si>
  <si>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</si>
  <si>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</si>
  <si>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</si>
  <si>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</si>
  <si>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</si>
  <si>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</si>
  <si>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</si>
  <si>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</si>
  <si>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</si>
  <si>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</si>
  <si>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</si>
  <si>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</si>
  <si>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</si>
  <si>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</si>
  <si>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</si>
  <si>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</si>
  <si>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</si>
  <si>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</si>
  <si>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</si>
  <si>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</si>
  <si>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</si>
  <si>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</si>
  <si>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</si>
  <si>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</si>
  <si>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</si>
  <si>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</si>
  <si>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</si>
  <si>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</si>
  <si>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</si>
  <si>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</si>
  <si>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</si>
  <si>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</si>
  <si>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</si>
  <si>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</si>
  <si>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</si>
  <si>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</si>
  <si>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</si>
  <si>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</si>
  <si>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</si>
  <si>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</si>
  <si>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</si>
  <si>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</si>
  <si>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</si>
  <si>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</si>
  <si>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</si>
  <si>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</si>
  <si>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</si>
  <si>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</si>
  <si>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</si>
  <si>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</si>
  <si>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</si>
  <si>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</si>
  <si>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</si>
  <si>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</si>
  <si>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</si>
  <si>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</si>
  <si>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</si>
  <si>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</si>
  <si>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</si>
  <si>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</si>
  <si>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</si>
  <si>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</si>
  <si>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</si>
  <si>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</si>
  <si>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</si>
  <si>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</si>
  <si>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</si>
  <si>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</si>
  <si>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</si>
  <si>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</si>
  <si>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</si>
  <si>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</si>
  <si>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</si>
  <si>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</si>
  <si>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</si>
  <si>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</si>
  <si>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</si>
  <si>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</si>
  <si>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</si>
  <si>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</si>
  <si>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</si>
  <si>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</si>
  <si>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</si>
  <si>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</si>
  <si>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</si>
  <si>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</si>
  <si>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</si>
  <si>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</si>
  <si>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</si>
  <si>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</si>
  <si>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</si>
  <si>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</si>
  <si>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</si>
  <si>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</si>
  <si>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</si>
  <si>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</si>
  <si>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</si>
  <si>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</si>
  <si>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</si>
  <si>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</si>
  <si>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</si>
  <si>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</si>
  <si>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</si>
  <si>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</si>
  <si>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</si>
  <si>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</si>
  <si>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</si>
  <si>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</si>
  <si>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</si>
  <si>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</si>
  <si>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</si>
  <si>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</si>
  <si>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</si>
  <si>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</si>
  <si>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</si>
  <si>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</si>
  <si>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</si>
  <si>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</si>
  <si>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</si>
  <si>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</si>
  <si>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</si>
  <si>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</si>
  <si>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</si>
  <si>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</si>
  <si>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</si>
  <si>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</si>
  <si>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</si>
  <si>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</si>
  <si>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</si>
  <si>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</si>
  <si>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</si>
  <si>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</si>
  <si>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</si>
  <si>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</si>
  <si>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</si>
  <si>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</si>
  <si>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</si>
  <si>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</si>
  <si>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</si>
  <si>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</si>
  <si>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</si>
  <si>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</si>
  <si>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</si>
  <si>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</si>
  <si>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</si>
  <si>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</si>
  <si>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</si>
  <si>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</si>
  <si>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</si>
  <si>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</si>
  <si>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</si>
  <si>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</si>
  <si>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</si>
  <si>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</si>
  <si>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</si>
  <si>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</si>
  <si>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</si>
  <si>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</si>
  <si>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</si>
  <si>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</si>
  <si>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</si>
  <si>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</si>
  <si>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</si>
  <si>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</si>
  <si>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</si>
  <si>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</si>
  <si>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</si>
  <si>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</si>
  <si>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</si>
  <si>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</si>
  <si>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</si>
  <si>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</si>
  <si>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</si>
  <si>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</si>
  <si>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</si>
  <si>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</si>
  <si>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</si>
  <si>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</si>
  <si>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</si>
  <si>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</si>
  <si>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</si>
  <si>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</si>
  <si>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</si>
  <si>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</si>
  <si>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</si>
  <si>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</si>
  <si>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</si>
  <si>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</si>
  <si>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</si>
  <si>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</si>
  <si>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</si>
  <si>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</si>
  <si>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</si>
  <si>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</si>
  <si>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</si>
  <si>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</si>
  <si>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</si>
  <si>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</si>
  <si>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</si>
  <si>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</si>
  <si>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</si>
  <si>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</si>
  <si>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</si>
  <si>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</si>
  <si>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</si>
  <si>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</si>
  <si>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</si>
  <si>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</si>
  <si>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</si>
  <si>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</si>
  <si>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</si>
  <si>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</si>
  <si>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</si>
  <si>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</si>
  <si>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</si>
  <si>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</si>
  <si>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</si>
  <si>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</si>
  <si>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</si>
  <si>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</si>
  <si>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</si>
  <si>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</si>
  <si>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</si>
  <si>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</si>
  <si>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</si>
  <si>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</si>
  <si>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</si>
  <si>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</si>
  <si>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</si>
  <si>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</si>
  <si>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</si>
  <si>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</si>
  <si>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</si>
  <si>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</si>
  <si>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</si>
  <si>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</si>
  <si>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</si>
  <si>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</si>
  <si>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</si>
  <si>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</si>
  <si>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</si>
  <si>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</si>
  <si>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</si>
  <si>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</si>
  <si>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</si>
  <si>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</si>
  <si>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</si>
  <si>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</si>
  <si>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</si>
  <si>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</si>
  <si>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</si>
  <si>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</si>
  <si>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</si>
  <si>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</si>
  <si>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</si>
  <si>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</si>
  <si>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</si>
  <si>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</si>
  <si>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</si>
  <si>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</si>
  <si>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</si>
  <si>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</si>
  <si>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</si>
  <si>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</si>
  <si>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</si>
  <si>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</si>
  <si>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</si>
  <si>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</si>
  <si>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</si>
  <si>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</si>
  <si>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</si>
  <si>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</si>
  <si>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</si>
  <si>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</si>
  <si>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</si>
  <si>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</si>
  <si>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</si>
  <si>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</si>
  <si>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</si>
  <si>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</si>
  <si>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</si>
  <si>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</si>
  <si>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</si>
  <si>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</si>
  <si>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</si>
  <si>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</si>
  <si>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</si>
  <si>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</si>
  <si>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</si>
  <si>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</si>
  <si>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</si>
  <si>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</si>
  <si>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</si>
  <si>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</si>
  <si>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</si>
  <si>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</si>
  <si>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</si>
  <si>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</si>
  <si>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</si>
  <si>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</si>
  <si>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</si>
  <si>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</si>
  <si>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</si>
  <si>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</si>
  <si>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</si>
  <si>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</si>
  <si>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</si>
  <si>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</si>
  <si>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</si>
  <si>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</si>
  <si>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</si>
  <si>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</si>
  <si>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</si>
  <si>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</si>
  <si>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</si>
  <si>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</si>
  <si>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</si>
  <si>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</si>
  <si>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</si>
  <si>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</si>
  <si>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</si>
  <si>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</si>
  <si>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</si>
  <si>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</si>
  <si>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</si>
  <si>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</si>
  <si>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</si>
  <si>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</si>
  <si>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</si>
  <si>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</si>
  <si>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</si>
  <si>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</si>
  <si>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</si>
  <si>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</si>
  <si>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</si>
  <si>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</si>
  <si>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</si>
  <si>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</si>
  <si>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</si>
  <si>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</si>
  <si>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</si>
  <si>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</si>
  <si>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</si>
  <si>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</si>
  <si>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</si>
  <si>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</si>
  <si>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</si>
  <si>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</si>
  <si>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</si>
  <si>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</si>
  <si>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</si>
  <si>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</si>
  <si>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</si>
  <si>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</si>
  <si>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</si>
  <si>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</si>
  <si>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</si>
  <si>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</si>
  <si>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</si>
  <si>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</si>
  <si>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</si>
  <si>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</si>
  <si>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</si>
  <si>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</si>
  <si>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</si>
  <si>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</si>
  <si>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</si>
  <si>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</si>
  <si>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</si>
  <si>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</si>
  <si>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</si>
  <si>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</si>
  <si>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</si>
  <si>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</si>
  <si>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</si>
  <si>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</si>
  <si>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</si>
  <si>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</si>
  <si>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</si>
  <si>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</si>
  <si>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</si>
  <si>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</si>
  <si>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</si>
  <si>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</si>
  <si>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</si>
  <si>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</si>
  <si>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</si>
  <si>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</si>
  <si>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</si>
  <si>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</si>
  <si>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</si>
  <si>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</si>
  <si>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</si>
  <si>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</si>
  <si>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</si>
  <si>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</si>
  <si>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</si>
  <si>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</si>
  <si>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</si>
  <si>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</si>
  <si>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</si>
  <si>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</si>
  <si>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</si>
  <si>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</si>
  <si>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</si>
  <si>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</si>
  <si>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</si>
  <si>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</si>
  <si>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</si>
  <si>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</si>
  <si>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</si>
  <si>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</si>
  <si>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</si>
  <si>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</si>
  <si>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</si>
  <si>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</si>
  <si>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</si>
  <si>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</si>
  <si>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</si>
  <si>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</si>
  <si>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</si>
  <si>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</si>
  <si>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</si>
  <si>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</si>
  <si>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</si>
  <si>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</si>
  <si>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</si>
  <si>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</si>
  <si>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</si>
  <si>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</si>
  <si>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</si>
  <si>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</si>
  <si>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</si>
  <si>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</si>
  <si>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</si>
  <si>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</si>
  <si>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</si>
  <si>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</si>
  <si>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</si>
  <si>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</si>
  <si>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</si>
  <si>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</si>
  <si>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</si>
  <si>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</si>
  <si>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</si>
  <si>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</si>
  <si>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</si>
  <si>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</si>
  <si>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</si>
  <si>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</si>
  <si>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</si>
  <si>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</si>
  <si>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</si>
  <si>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</si>
  <si>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</si>
  <si>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</si>
  <si>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</si>
  <si>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</si>
  <si>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</si>
  <si>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</si>
  <si>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</si>
  <si>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</si>
  <si>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</si>
  <si>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</si>
  <si>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</si>
  <si>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</si>
  <si>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</si>
  <si>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</si>
  <si>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</si>
  <si>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</si>
  <si>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</si>
  <si>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</si>
  <si>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</si>
  <si>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</si>
  <si>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</si>
  <si>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</si>
  <si>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</si>
  <si>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</si>
  <si>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</si>
  <si>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</si>
  <si>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</si>
  <si>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</si>
  <si>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</si>
  <si>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</si>
  <si>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</si>
  <si>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</si>
  <si>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</si>
  <si>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</si>
  <si>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</si>
  <si>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</si>
  <si>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</si>
  <si>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</si>
  <si>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</si>
  <si>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</si>
  <si>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</si>
  <si>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</si>
  <si>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</si>
  <si>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</si>
  <si>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</si>
  <si>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</si>
  <si>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</si>
  <si>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</si>
  <si>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</si>
  <si>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</si>
  <si>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</si>
  <si>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</si>
  <si>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</si>
  <si>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</si>
  <si>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</si>
  <si>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</si>
  <si>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</si>
  <si>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</si>
  <si>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</si>
  <si>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</si>
  <si>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</si>
  <si>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</si>
  <si>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</si>
  <si>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</si>
  <si>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</si>
  <si>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</si>
  <si>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</si>
  <si>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</si>
  <si>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</si>
  <si>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</si>
  <si>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</si>
  <si>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</si>
  <si>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</si>
  <si>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</si>
  <si>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</si>
  <si>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</si>
  <si>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</si>
  <si>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</si>
  <si>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</si>
  <si>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</si>
  <si>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</si>
  <si>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</si>
  <si>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</si>
  <si>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</si>
  <si>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</si>
  <si>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</si>
  <si>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</si>
  <si>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</si>
  <si>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</si>
  <si>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</si>
  <si>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</si>
  <si>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</si>
  <si>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</si>
  <si>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</si>
  <si>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</si>
  <si>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</si>
  <si>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</si>
  <si>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</si>
  <si>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</si>
  <si>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</si>
  <si>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</si>
  <si>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</si>
  <si>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</si>
  <si>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</si>
  <si>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</si>
  <si>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</si>
  <si>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</si>
  <si>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</si>
  <si>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</si>
  <si>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</si>
  <si>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</si>
  <si>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</si>
  <si>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</si>
  <si>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</si>
  <si>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</si>
  <si>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</si>
  <si>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</si>
  <si>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</si>
  <si>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</si>
  <si>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</si>
  <si>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</si>
  <si>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</si>
  <si>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</si>
  <si>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</si>
  <si>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</si>
  <si>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</si>
  <si>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</si>
  <si>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</si>
  <si>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</si>
  <si>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</si>
  <si>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</si>
  <si>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</si>
  <si>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</si>
  <si>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</si>
  <si>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</si>
  <si>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</si>
  <si>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</si>
  <si>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</si>
  <si>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</si>
  <si>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</si>
  <si>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</si>
  <si>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</si>
  <si>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</si>
  <si>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</si>
  <si>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</si>
  <si>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</si>
  <si>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</si>
  <si>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</si>
  <si>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</si>
  <si>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</si>
  <si>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</si>
  <si>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</si>
  <si>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</si>
  <si>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</si>
  <si>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</si>
  <si>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</si>
  <si>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</si>
  <si>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</si>
  <si>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</si>
  <si>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</si>
  <si>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</si>
  <si>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</si>
  <si>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</si>
  <si>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</si>
  <si>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</si>
  <si>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</si>
  <si>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</si>
  <si>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</si>
  <si>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</si>
  <si>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</si>
  <si>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</si>
  <si>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</si>
  <si>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</si>
  <si>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</si>
  <si>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</si>
  <si>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</si>
  <si>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</si>
  <si>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</si>
  <si>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</si>
  <si>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</si>
  <si>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</si>
  <si>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</si>
  <si>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</si>
  <si>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</si>
  <si>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</si>
  <si>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</si>
  <si>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</si>
  <si>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</si>
  <si>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</si>
  <si>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</si>
  <si>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</si>
  <si>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</si>
  <si>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</si>
  <si>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</si>
  <si>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</si>
  <si>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</si>
  <si>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</si>
  <si>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</si>
  <si>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</si>
  <si>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</si>
  <si>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</si>
  <si>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</si>
  <si>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</si>
  <si>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</si>
  <si>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</si>
  <si>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</si>
  <si>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</si>
  <si>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</si>
  <si>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</si>
  <si>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</si>
  <si>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</si>
  <si>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</si>
  <si>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</si>
  <si>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</si>
  <si>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</si>
  <si>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</si>
  <si>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</si>
  <si>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</si>
  <si>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</si>
  <si>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</si>
  <si>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</si>
  <si>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</si>
  <si>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</si>
  <si>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</si>
  <si>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</si>
  <si>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</si>
  <si>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</si>
  <si>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</si>
  <si>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</si>
  <si>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</si>
  <si>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</si>
  <si>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</si>
  <si>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</si>
  <si>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</si>
  <si>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</si>
  <si>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</si>
  <si>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</si>
  <si>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</si>
  <si>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</si>
  <si>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</si>
  <si>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</si>
  <si>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</si>
  <si>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</si>
  <si>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</si>
  <si>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</si>
  <si>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</si>
  <si>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</si>
  <si>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</si>
  <si>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</si>
  <si>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</si>
  <si>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</si>
  <si>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</si>
  <si>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</si>
  <si>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</si>
  <si>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</si>
  <si>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</si>
  <si>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</si>
  <si>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</si>
  <si>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</si>
  <si>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</si>
  <si>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</si>
  <si>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</si>
  <si>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</si>
  <si>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</si>
  <si>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</si>
  <si>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</si>
  <si>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</si>
  <si>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</si>
  <si>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</si>
  <si>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</si>
  <si>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</si>
  <si>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</si>
  <si>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</si>
  <si>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</si>
  <si>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</si>
  <si>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</si>
  <si>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</si>
  <si>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</si>
  <si>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</si>
  <si>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</si>
  <si>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</si>
  <si>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</si>
  <si>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</si>
  <si>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</si>
  <si>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</si>
  <si>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</si>
  <si>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</si>
  <si>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</si>
  <si>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</si>
  <si>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</si>
  <si>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</si>
  <si>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</si>
  <si>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</si>
  <si>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</si>
  <si>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</si>
  <si>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</si>
  <si>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</si>
  <si>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</si>
  <si>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</si>
  <si>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</si>
  <si>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</si>
  <si>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</si>
  <si>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</si>
  <si>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</si>
  <si>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</si>
  <si>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</si>
  <si>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</si>
  <si>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</si>
  <si>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</si>
  <si>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</si>
  <si>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</si>
  <si>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</si>
  <si>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</si>
  <si>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</si>
  <si>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</si>
  <si>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</si>
  <si>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</si>
  <si>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</si>
  <si>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</si>
  <si>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</si>
  <si>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</si>
  <si>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</si>
  <si>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</si>
  <si>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</si>
  <si>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</si>
  <si>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</si>
  <si>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</si>
  <si>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</si>
  <si>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</si>
  <si>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</si>
  <si>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</si>
  <si>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</si>
  <si>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</si>
  <si>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</si>
  <si>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</si>
  <si>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</si>
  <si>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</si>
  <si>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</si>
  <si>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</si>
  <si>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</si>
  <si>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</si>
  <si>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</si>
  <si>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</si>
  <si>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</si>
  <si>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</si>
  <si>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</si>
  <si>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</si>
  <si>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</si>
  <si>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</si>
  <si>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</si>
  <si>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</si>
  <si>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</si>
  <si>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</si>
  <si>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</si>
  <si>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</si>
  <si>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</si>
  <si>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</si>
  <si>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</si>
  <si>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</si>
  <si>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</si>
  <si>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</si>
  <si>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</si>
  <si>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</si>
  <si>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</si>
  <si>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</si>
  <si>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</si>
  <si>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</si>
  <si>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</si>
  <si>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</si>
  <si>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</si>
  <si>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</si>
  <si>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</si>
  <si>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</si>
  <si>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</si>
  <si>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</si>
  <si>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</si>
  <si>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</si>
  <si>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</si>
  <si>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</si>
  <si>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</si>
  <si>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</si>
  <si>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</si>
  <si>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</si>
  <si>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</si>
  <si>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</si>
  <si>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</si>
  <si>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</si>
  <si>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</si>
  <si>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</si>
  <si>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</si>
  <si>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</si>
  <si>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</si>
  <si>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</si>
  <si>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</si>
  <si>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</si>
  <si>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</si>
  <si>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</si>
  <si>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</si>
  <si>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</si>
  <si>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</si>
  <si>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</si>
  <si>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</si>
  <si>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</si>
  <si>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</si>
  <si>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</si>
  <si>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</si>
  <si>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</si>
  <si>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</si>
  <si>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</si>
  <si>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</si>
  <si>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</si>
  <si>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</si>
  <si>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</si>
  <si>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</si>
  <si>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</si>
  <si>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</si>
  <si>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</si>
  <si>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</si>
  <si>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</si>
  <si>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</si>
  <si>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</si>
  <si>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</si>
  <si>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</si>
  <si>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</si>
  <si>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</si>
  <si>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</si>
  <si>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</si>
  <si>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</si>
  <si>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</si>
  <si>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</si>
  <si>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</si>
  <si>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</si>
  <si>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</si>
  <si>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</si>
  <si>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</si>
  <si>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</si>
  <si>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</si>
  <si>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</si>
  <si>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</si>
  <si>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</si>
  <si>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</si>
  <si>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</si>
  <si>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</si>
  <si>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</si>
  <si>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</si>
  <si>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</si>
  <si>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</si>
  <si>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</si>
  <si>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</si>
  <si>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</si>
  <si>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</si>
  <si>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</si>
  <si>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</si>
  <si>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</si>
  <si>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</si>
  <si>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</si>
  <si>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</si>
  <si>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</si>
  <si>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</si>
  <si>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</si>
  <si>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</si>
  <si>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</si>
  <si>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</si>
  <si>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</si>
  <si>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</si>
  <si>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</si>
  <si>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</si>
  <si>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</si>
  <si>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</si>
  <si>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</si>
  <si>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</si>
  <si>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</si>
  <si>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</si>
  <si>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</si>
  <si>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</si>
  <si>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</si>
  <si>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</si>
  <si>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</si>
  <si>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</si>
  <si>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</si>
  <si>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</si>
  <si>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</si>
  <si>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</si>
  <si>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</si>
  <si>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</si>
  <si>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</si>
  <si>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</si>
  <si>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</si>
  <si>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</si>
  <si>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</si>
  <si>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</si>
  <si>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</si>
  <si>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</si>
  <si>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</si>
  <si>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</si>
  <si>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</si>
  <si>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</si>
  <si>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</si>
  <si>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</si>
  <si>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</si>
  <si>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</si>
  <si>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</si>
  <si>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</si>
  <si>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</si>
  <si>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</si>
  <si>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</si>
  <si>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</si>
  <si>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</si>
  <si>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</si>
  <si>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</si>
  <si>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</si>
  <si>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</si>
  <si>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</si>
  <si>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</si>
  <si>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</si>
  <si>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</si>
  <si>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</si>
  <si>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</si>
  <si>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</si>
  <si>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</si>
  <si>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</si>
  <si>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</si>
  <si>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</si>
  <si>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</si>
  <si>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</si>
  <si>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</si>
  <si>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</si>
  <si>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</si>
  <si>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</si>
  <si>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</si>
  <si>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</si>
  <si>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</si>
  <si>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</si>
  <si>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</si>
  <si>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</si>
  <si>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</si>
  <si>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</si>
  <si>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</si>
  <si>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</si>
  <si>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</si>
  <si>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</si>
  <si>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</si>
  <si>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</si>
  <si>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</si>
  <si>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</si>
  <si>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</si>
  <si>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</si>
  <si>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</si>
  <si>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</si>
  <si>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</si>
  <si>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</si>
  <si>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</si>
  <si>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</si>
  <si>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</si>
  <si>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</si>
  <si>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</si>
  <si>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</si>
  <si>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</si>
  <si>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</si>
  <si>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</si>
  <si>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</si>
  <si>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</si>
  <si>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</si>
  <si>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</si>
  <si>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</si>
  <si>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</si>
  <si>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</si>
  <si>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</si>
  <si>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</si>
  <si>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</si>
  <si>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</si>
  <si>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</si>
  <si>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</si>
  <si>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</si>
  <si>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</si>
  <si>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</si>
  <si>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</si>
  <si>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</si>
  <si>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</si>
  <si>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</si>
  <si>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</si>
  <si>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</si>
  <si>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</si>
  <si>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</si>
  <si>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</si>
  <si>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</si>
  <si>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</si>
  <si>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</si>
  <si>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</si>
  <si>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</si>
  <si>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</si>
  <si>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</si>
  <si>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</si>
  <si>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</si>
  <si>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</si>
  <si>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</si>
  <si>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</si>
  <si>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</si>
  <si>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</si>
  <si>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</si>
  <si>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</si>
  <si>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</si>
  <si>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</si>
  <si>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</si>
  <si>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</si>
  <si>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</si>
  <si>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</si>
  <si>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</si>
  <si>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</si>
  <si>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</si>
  <si>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</si>
  <si>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</si>
  <si>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</si>
  <si>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</si>
  <si>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</si>
  <si>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</si>
  <si>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</si>
  <si>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</si>
  <si>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</si>
  <si>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</si>
  <si>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</si>
  <si>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</si>
  <si>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</si>
  <si>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</si>
  <si>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</si>
  <si>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</si>
  <si>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</si>
  <si>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</si>
  <si>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</si>
  <si>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</si>
  <si>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</si>
  <si>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</si>
  <si>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</si>
  <si>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</si>
  <si>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</si>
  <si>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</si>
  <si>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</si>
  <si>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</si>
  <si>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</si>
  <si>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</si>
  <si>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</si>
  <si>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</si>
  <si>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</si>
  <si>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</si>
  <si>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</si>
  <si>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</si>
  <si>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</si>
  <si>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</si>
  <si>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</si>
  <si>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</si>
  <si>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</si>
  <si>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</si>
  <si>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</si>
  <si>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</si>
  <si>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</si>
  <si>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</si>
  <si>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</si>
  <si>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</si>
  <si>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</si>
  <si>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</si>
  <si>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</si>
  <si>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</si>
  <si>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</si>
  <si>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</si>
  <si>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</si>
  <si>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</si>
  <si>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</si>
  <si>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</si>
  <si>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</si>
  <si>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</si>
  <si>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</si>
  <si>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</si>
  <si>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</si>
  <si>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</si>
  <si>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</si>
  <si>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</si>
  <si>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</si>
  <si>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</si>
  <si>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</si>
  <si>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</si>
  <si>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</si>
  <si>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</si>
  <si>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</si>
  <si>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</si>
  <si>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</si>
  <si>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</si>
  <si>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</si>
  <si>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</si>
  <si>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</si>
  <si>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</si>
  <si>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</si>
  <si>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</si>
  <si>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</si>
  <si>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</si>
  <si>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</si>
  <si>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</si>
  <si>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</si>
  <si>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</si>
  <si>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</si>
  <si>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</si>
  <si>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</si>
  <si>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</si>
  <si>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</si>
  <si>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</si>
  <si>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</si>
  <si>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</si>
  <si>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</si>
  <si>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</si>
  <si>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</si>
  <si>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</si>
  <si>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</si>
  <si>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</si>
  <si>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</si>
  <si>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</si>
  <si>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</si>
  <si>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</si>
  <si>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</si>
  <si>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</si>
  <si>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</si>
  <si>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</si>
  <si>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</si>
  <si>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</si>
  <si>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</si>
  <si>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</si>
  <si>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</si>
  <si>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</si>
  <si>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</si>
  <si>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</si>
  <si>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</si>
  <si>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</si>
  <si>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</si>
  <si>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</si>
  <si>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</si>
  <si>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</si>
  <si>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</si>
  <si>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</si>
  <si>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</si>
  <si>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</si>
  <si>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</si>
  <si>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</si>
  <si>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</si>
  <si>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</si>
  <si>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</si>
  <si>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</si>
  <si>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</si>
  <si>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</si>
  <si>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</si>
  <si>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</si>
  <si>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</si>
  <si>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</si>
  <si>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</si>
  <si>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</si>
  <si>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</si>
  <si>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</si>
  <si>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</si>
  <si>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</si>
  <si>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</si>
  <si>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</si>
  <si>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</si>
  <si>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</si>
  <si>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</si>
  <si>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</si>
  <si>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</si>
  <si>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</si>
  <si>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</si>
  <si>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</si>
  <si>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</si>
  <si>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</si>
  <si>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</si>
  <si>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</si>
  <si>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</si>
  <si>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</si>
  <si>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</si>
  <si>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</si>
  <si>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</si>
  <si>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</si>
  <si>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</si>
  <si>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</si>
  <si>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</si>
  <si>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</si>
  <si>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</si>
  <si>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</si>
  <si>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</si>
  <si>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</si>
  <si>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</si>
  <si>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</si>
  <si>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</si>
  <si>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</si>
  <si>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</si>
  <si>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</si>
  <si>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</si>
  <si>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</si>
  <si>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</si>
  <si>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</si>
  <si>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</si>
  <si>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</si>
  <si>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</si>
  <si>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</si>
  <si>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</si>
  <si>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</si>
  <si>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</si>
  <si>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</si>
  <si>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</si>
  <si>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</si>
  <si>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</si>
  <si>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</si>
  <si>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</si>
  <si>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</si>
  <si>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</si>
  <si>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</si>
  <si>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</si>
  <si>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</si>
  <si>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</si>
  <si>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</si>
  <si>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</si>
  <si>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</si>
  <si>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</si>
  <si>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</si>
  <si>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</si>
  <si>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</si>
  <si>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</si>
  <si>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</si>
  <si>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</si>
  <si>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</si>
  <si>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</si>
  <si>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</si>
  <si>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</si>
  <si>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</si>
  <si>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</si>
  <si>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</si>
  <si>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</si>
  <si>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</si>
  <si>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</si>
  <si>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</si>
  <si>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</si>
  <si>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</si>
  <si>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</si>
  <si>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</si>
  <si>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</si>
  <si>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</si>
  <si>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</si>
  <si>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</si>
  <si>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</si>
  <si>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</si>
  <si>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</si>
  <si>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</si>
  <si>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</si>
  <si>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</si>
  <si>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</si>
  <si>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</si>
  <si>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</si>
  <si>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</si>
  <si>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</si>
  <si>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</si>
  <si>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</si>
  <si>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</si>
  <si>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</si>
  <si>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</si>
  <si>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</si>
  <si>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</si>
  <si>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</si>
  <si>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</si>
  <si>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</si>
  <si>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</si>
  <si>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</si>
  <si>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</si>
  <si>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</si>
  <si>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</si>
  <si>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</si>
  <si>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</si>
  <si>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</si>
  <si>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</si>
  <si>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</si>
  <si>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</si>
  <si>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</si>
  <si>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</si>
  <si>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</si>
  <si>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</si>
  <si>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</si>
  <si>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</si>
  <si>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</si>
  <si>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</si>
  <si>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</si>
  <si>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</si>
  <si>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</si>
  <si>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</si>
  <si>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</si>
  <si>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</si>
  <si>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</si>
  <si>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</si>
  <si>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</si>
  <si>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</si>
  <si>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</si>
  <si>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</si>
  <si>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</si>
  <si>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</si>
  <si>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</si>
  <si>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</si>
  <si>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</si>
  <si>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</si>
  <si>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</si>
  <si>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</si>
  <si>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</si>
  <si>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</si>
  <si>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</si>
  <si>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</si>
  <si>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</si>
  <si>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</si>
  <si>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</si>
  <si>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</si>
  <si>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</si>
  <si>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</si>
  <si>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</si>
  <si>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</si>
  <si>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</si>
  <si>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</si>
  <si>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</si>
  <si>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</si>
  <si>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</si>
  <si>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</si>
  <si>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</si>
  <si>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</si>
  <si>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</si>
  <si>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</si>
  <si>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</si>
  <si>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</si>
  <si>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</si>
  <si>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</si>
  <si>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</si>
  <si>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</si>
  <si>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</si>
  <si>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</si>
  <si>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</si>
  <si>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</si>
  <si>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</si>
  <si>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</si>
  <si>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</si>
  <si>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</si>
  <si>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</si>
  <si>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</si>
  <si>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</si>
  <si>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</si>
  <si>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</si>
  <si>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</si>
  <si>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</si>
  <si>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</si>
  <si>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</si>
  <si>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</si>
  <si>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</si>
  <si>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</si>
  <si>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</si>
  <si>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</si>
  <si>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</si>
  <si>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</si>
  <si>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</si>
  <si>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</si>
  <si>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</si>
  <si>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</si>
  <si>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</si>
  <si>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</si>
  <si>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</si>
  <si>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</si>
  <si>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</si>
  <si>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</si>
  <si>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</si>
  <si>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</si>
  <si>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</si>
  <si>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</si>
  <si>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</si>
  <si>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</si>
  <si>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</si>
  <si>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</si>
  <si>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</si>
  <si>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</si>
  <si>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</si>
  <si>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</si>
  <si>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</si>
  <si>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</si>
  <si>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</si>
  <si>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</si>
  <si>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</si>
  <si>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</si>
  <si>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</si>
  <si>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</si>
  <si>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</si>
  <si>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</si>
  <si>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</si>
  <si>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</si>
  <si>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</si>
  <si>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</si>
  <si>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</si>
  <si>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</si>
  <si>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</si>
  <si>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</si>
  <si>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</si>
  <si>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</si>
  <si>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</si>
  <si>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</si>
  <si>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</si>
  <si>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</si>
  <si>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</si>
  <si>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</si>
  <si>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</si>
  <si>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</si>
  <si>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</si>
  <si>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</si>
  <si>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</si>
  <si>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</si>
  <si>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</si>
  <si>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</si>
  <si>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</si>
  <si>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</si>
  <si>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</si>
  <si>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</si>
  <si>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</si>
  <si>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</si>
  <si>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</si>
  <si>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</si>
  <si>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</si>
  <si>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</si>
  <si>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</si>
  <si>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</si>
  <si>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</si>
  <si>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</si>
  <si>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</si>
  <si>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</si>
  <si>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</si>
  <si>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</si>
  <si>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</si>
  <si>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</si>
  <si>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</si>
  <si>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</si>
  <si>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</si>
  <si>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</si>
  <si>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</si>
  <si>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</si>
  <si>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</si>
  <si>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</si>
  <si>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</si>
  <si>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</si>
  <si>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</si>
  <si>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</si>
  <si>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</si>
  <si>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</si>
  <si>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</si>
  <si>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</si>
  <si>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</si>
  <si>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</si>
  <si>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</si>
  <si>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</si>
  <si>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</si>
  <si>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</si>
  <si>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</si>
  <si>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</si>
  <si>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</si>
  <si>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</si>
  <si>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</si>
  <si>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</si>
  <si>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</si>
  <si>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</si>
  <si>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</si>
  <si>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</si>
  <si>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</si>
  <si>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</si>
  <si>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</si>
  <si>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</si>
  <si>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</si>
  <si>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</si>
  <si>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</si>
  <si>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</si>
  <si>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</si>
  <si>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</si>
  <si>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</si>
  <si>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</si>
  <si>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</si>
  <si>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</si>
  <si>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</si>
  <si>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</si>
  <si>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</si>
  <si>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</si>
  <si>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</si>
  <si>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</si>
  <si>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</si>
  <si>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</si>
  <si>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</si>
  <si>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</si>
  <si>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</si>
  <si>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</si>
  <si>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</si>
  <si>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</si>
  <si>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</si>
  <si>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</si>
  <si>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</si>
  <si>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</si>
  <si>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</si>
  <si>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</si>
  <si>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</si>
  <si>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</si>
  <si>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</si>
  <si>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</si>
  <si>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</si>
  <si>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</si>
  <si>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</si>
  <si>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</si>
  <si>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</si>
  <si>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</si>
  <si>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</si>
  <si>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</si>
  <si>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</si>
  <si>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</si>
  <si>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</si>
  <si>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</si>
  <si>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</si>
  <si>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</si>
  <si>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</si>
  <si>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</si>
  <si>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</si>
  <si>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</si>
  <si>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</si>
  <si>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</si>
  <si>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</si>
  <si>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</si>
  <si>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</si>
  <si>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</si>
  <si>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</si>
  <si>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</si>
  <si>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</si>
  <si>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</si>
  <si>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</si>
  <si>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</si>
  <si>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</si>
  <si>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</si>
  <si>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</si>
  <si>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</si>
  <si>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</si>
  <si>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</si>
  <si>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</si>
  <si>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</si>
  <si>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</si>
  <si>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</si>
  <si>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</si>
  <si>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</si>
  <si>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</si>
  <si>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</si>
  <si>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</si>
  <si>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</si>
  <si>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</si>
  <si>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</si>
  <si>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</si>
  <si>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</si>
  <si>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</si>
  <si>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</si>
  <si>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</si>
  <si>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</si>
  <si>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</si>
  <si>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</si>
  <si>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</si>
  <si>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</si>
  <si>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</si>
  <si>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</si>
  <si>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</si>
  <si>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</si>
  <si>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</si>
  <si>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</si>
  <si>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</si>
  <si>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</si>
  <si>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</si>
  <si>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</si>
  <si>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</si>
  <si>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</si>
  <si>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</si>
  <si>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</si>
  <si>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</si>
  <si>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</si>
  <si>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</si>
  <si>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</si>
  <si>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</si>
  <si>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</si>
  <si>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</si>
  <si>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</si>
  <si>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</si>
  <si>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</si>
  <si>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</si>
  <si>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</si>
  <si>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</si>
  <si>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</si>
  <si>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</si>
  <si>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</si>
  <si>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</si>
  <si>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</si>
  <si>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</si>
  <si>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</si>
  <si>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</si>
  <si>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</si>
  <si>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</si>
  <si>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</si>
  <si>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</si>
  <si>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</si>
  <si>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</si>
  <si>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</si>
  <si>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</si>
  <si>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</si>
  <si>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</si>
  <si>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</si>
  <si>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</si>
  <si>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</si>
  <si>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</si>
  <si>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</si>
  <si>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</si>
  <si>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</si>
  <si>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</si>
  <si>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</si>
  <si>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</si>
  <si>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</si>
  <si>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</si>
  <si>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</si>
  <si>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</si>
  <si>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</si>
  <si>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</si>
  <si>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</si>
  <si>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</si>
  <si>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</si>
  <si>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</si>
  <si>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</si>
  <si>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</si>
  <si>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</si>
  <si>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</si>
  <si>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</si>
  <si>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</si>
  <si>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</si>
  <si>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</si>
  <si>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</si>
  <si>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</si>
  <si>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</si>
  <si>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</si>
  <si>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</si>
  <si>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</si>
  <si>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</si>
  <si>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</si>
  <si>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</si>
  <si>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</si>
  <si>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</si>
  <si>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</si>
  <si>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</si>
  <si>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</si>
  <si>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</si>
  <si>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</si>
  <si>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</si>
  <si>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</si>
  <si>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</si>
  <si>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</si>
  <si>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</si>
  <si>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</si>
  <si>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</si>
  <si>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</si>
  <si>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</si>
  <si>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</si>
  <si>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</si>
  <si>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</si>
  <si>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</si>
  <si>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</si>
  <si>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</si>
  <si>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</si>
  <si>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</si>
  <si>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</si>
  <si>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</si>
  <si>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</si>
  <si>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</si>
  <si>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</si>
  <si>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</si>
  <si>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</si>
  <si>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</si>
  <si>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</si>
  <si>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</si>
  <si>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</si>
  <si>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</si>
  <si>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</si>
  <si>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</si>
  <si>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</si>
  <si>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</si>
  <si>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</si>
  <si>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</si>
  <si>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</si>
  <si>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</si>
  <si>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</si>
  <si>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</si>
  <si>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</si>
  <si>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</si>
  <si>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</si>
  <si>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</si>
  <si>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</si>
  <si>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</si>
  <si>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</si>
  <si>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</si>
  <si>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</si>
  <si>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</si>
  <si>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</si>
  <si>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</si>
  <si>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</si>
  <si>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</si>
  <si>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</si>
  <si>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</si>
  <si>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</si>
  <si>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</si>
  <si>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</si>
  <si>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</si>
  <si>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</si>
  <si>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</si>
  <si>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</si>
  <si>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</si>
  <si>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</si>
  <si>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</si>
  <si>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</si>
  <si>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</si>
  <si>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</si>
  <si>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</si>
  <si>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</si>
  <si>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</si>
  <si>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</si>
  <si>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</si>
  <si>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</si>
  <si>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</si>
  <si>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</si>
  <si>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</si>
  <si>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</si>
  <si>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</si>
  <si>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</si>
  <si>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</si>
  <si>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</si>
  <si>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</si>
  <si>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</si>
  <si>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</si>
  <si>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</si>
  <si>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</si>
  <si>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</si>
  <si>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</si>
  <si>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</si>
  <si>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</si>
  <si>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</si>
  <si>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</si>
  <si>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</si>
  <si>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</si>
  <si>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</si>
  <si>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</si>
  <si>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</si>
  <si>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</si>
  <si>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</si>
  <si>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</si>
  <si>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</si>
  <si>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</si>
  <si>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</si>
  <si>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</si>
  <si>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</si>
  <si>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</si>
  <si>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</si>
  <si>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</si>
  <si>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</si>
  <si>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</si>
  <si>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</si>
  <si>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</si>
  <si>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</si>
  <si>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</si>
  <si>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</si>
  <si>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</si>
  <si>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</si>
  <si>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</si>
  <si>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</si>
  <si>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</si>
  <si>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</si>
  <si>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</si>
  <si>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</si>
  <si>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</si>
  <si>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</si>
  <si>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</si>
  <si>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</si>
  <si>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</si>
  <si>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</si>
  <si>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</si>
  <si>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</si>
  <si>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</si>
  <si>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</si>
  <si>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</si>
  <si>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</si>
  <si>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</si>
  <si>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</si>
  <si>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</si>
  <si>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</si>
  <si>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</si>
  <si>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</si>
  <si>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</si>
  <si>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</si>
  <si>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</si>
  <si>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</si>
  <si>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</si>
  <si>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</si>
  <si>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</si>
  <si>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</si>
  <si>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</si>
  <si>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</si>
  <si>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</si>
  <si>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</si>
  <si>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</si>
  <si>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</si>
  <si>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</si>
  <si>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</si>
  <si>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</si>
  <si>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</si>
  <si>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</si>
  <si>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</si>
  <si>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</si>
  <si>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</si>
  <si>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</si>
  <si>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</si>
  <si>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</si>
  <si>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</si>
  <si>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</si>
  <si>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</si>
  <si>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</si>
  <si>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</si>
  <si>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</si>
  <si>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</si>
  <si>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</si>
  <si>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</si>
  <si>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</si>
  <si>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</si>
  <si>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</si>
  <si>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</si>
  <si>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</si>
  <si>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</si>
  <si>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</si>
  <si>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</si>
  <si>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</si>
  <si>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</si>
  <si>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</si>
  <si>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</si>
  <si>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</si>
  <si>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</si>
  <si>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</si>
  <si>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</si>
  <si>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</si>
  <si>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</si>
  <si>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</si>
  <si>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</si>
  <si>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</si>
  <si>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</si>
  <si>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</si>
  <si>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</si>
  <si>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</si>
  <si>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</si>
  <si>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</si>
  <si>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</si>
  <si>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</si>
  <si>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</si>
  <si>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</si>
  <si>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</si>
  <si>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</si>
  <si>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</si>
  <si>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</si>
  <si>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</si>
  <si>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</si>
  <si>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</si>
  <si>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</si>
  <si>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</si>
  <si>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</si>
  <si>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</si>
  <si>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</si>
  <si>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</si>
  <si>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</si>
  <si>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</si>
  <si>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</si>
  <si>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</si>
  <si>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</si>
  <si>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</si>
  <si>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</si>
  <si>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</si>
  <si>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</si>
  <si>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</si>
  <si>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</si>
  <si>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</si>
  <si>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</si>
  <si>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</si>
  <si>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</si>
  <si>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</si>
  <si>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</si>
  <si>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</si>
  <si>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</si>
  <si>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</si>
  <si>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</si>
  <si>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</si>
  <si>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</si>
  <si>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</si>
  <si>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</si>
  <si>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</si>
  <si>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</si>
  <si>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</si>
  <si>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</si>
  <si>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</si>
  <si>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</si>
  <si>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</si>
  <si>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</si>
  <si>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</si>
  <si>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</si>
  <si>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</si>
  <si>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</si>
  <si>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</si>
  <si>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</si>
  <si>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</si>
  <si>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</si>
  <si>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</si>
  <si>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</si>
  <si>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</si>
  <si>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</si>
  <si>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</si>
  <si>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</si>
  <si>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</si>
  <si>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</si>
  <si>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</si>
  <si>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</si>
  <si>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</si>
  <si>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</si>
  <si>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</si>
  <si>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</si>
  <si>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</si>
  <si>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</si>
  <si>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</si>
  <si>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</si>
  <si>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</si>
  <si>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</si>
  <si>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</si>
  <si>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</si>
  <si>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</si>
  <si>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</si>
  <si>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</si>
  <si>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</si>
  <si>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</si>
  <si>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</si>
  <si>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</si>
  <si>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</si>
  <si>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</si>
  <si>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</si>
  <si>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</si>
  <si>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</si>
  <si>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</si>
  <si>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</si>
  <si>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</si>
  <si>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</si>
  <si>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</si>
  <si>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</si>
  <si>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</si>
  <si>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</si>
  <si>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</si>
  <si>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</si>
  <si>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</si>
  <si>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</si>
  <si>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</si>
  <si>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</si>
  <si>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</si>
  <si>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</si>
  <si>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</si>
  <si>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</si>
  <si>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</si>
  <si>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</si>
  <si>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</si>
  <si>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</si>
  <si>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</si>
  <si>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</si>
  <si>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</si>
  <si>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</si>
  <si>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</si>
  <si>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</si>
  <si>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</si>
  <si>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</si>
  <si>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</si>
  <si>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</si>
  <si>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</si>
  <si>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</si>
  <si>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</si>
  <si>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</si>
  <si>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</si>
  <si>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</si>
  <si>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</si>
  <si>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</si>
  <si>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</si>
  <si>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</si>
  <si>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</si>
  <si>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</si>
  <si>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</si>
  <si>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</si>
  <si>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</si>
  <si>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</si>
  <si>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</si>
  <si>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</si>
  <si>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</si>
  <si>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</si>
  <si>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</si>
  <si>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</si>
  <si>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</si>
  <si>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</si>
  <si>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</si>
  <si>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</si>
  <si>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</si>
  <si>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</si>
  <si>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</si>
  <si>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</si>
  <si>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</si>
  <si>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</si>
  <si>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</si>
  <si>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</si>
  <si>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</si>
  <si>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</si>
  <si>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</si>
  <si>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</si>
  <si>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</si>
  <si>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</si>
  <si>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</si>
  <si>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</si>
  <si>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</si>
  <si>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</si>
  <si>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</si>
  <si>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</si>
  <si>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</si>
  <si>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</si>
  <si>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</si>
  <si>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</si>
  <si>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</si>
  <si>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</si>
  <si>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</si>
  <si>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</si>
  <si>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</si>
  <si>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</si>
  <si>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</si>
  <si>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</si>
  <si>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</si>
  <si>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</si>
  <si>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</si>
  <si>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</si>
  <si>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</si>
  <si>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</si>
  <si>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</si>
  <si>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</si>
  <si>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</si>
  <si>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</si>
  <si>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</si>
  <si>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</si>
  <si>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</si>
  <si>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</si>
  <si>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</si>
  <si>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</si>
  <si>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</si>
  <si>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</si>
  <si>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</si>
  <si>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</si>
  <si>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</si>
  <si>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</si>
  <si>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</si>
  <si>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</si>
  <si>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</si>
  <si>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</si>
  <si>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</si>
  <si>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</si>
  <si>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</si>
  <si>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</si>
  <si>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</si>
  <si>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</si>
  <si>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</si>
  <si>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</si>
  <si>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</si>
  <si>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</si>
  <si>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</si>
  <si>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</si>
  <si>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</si>
  <si>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</si>
  <si>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</si>
  <si>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</si>
  <si>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</si>
  <si>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</si>
  <si>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</si>
  <si>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</si>
  <si>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</si>
  <si>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</si>
  <si>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</si>
  <si>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</si>
  <si>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</si>
  <si>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</si>
  <si>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</si>
  <si>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</si>
  <si>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</si>
  <si>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</si>
  <si>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</si>
  <si>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</si>
  <si>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</si>
  <si>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</si>
  <si>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</si>
  <si>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</si>
  <si>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</si>
  <si>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</si>
  <si>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</si>
  <si>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</si>
  <si>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</si>
  <si>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</si>
  <si>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</si>
  <si>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</si>
  <si>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</si>
  <si>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</si>
  <si>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</si>
  <si>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</si>
  <si>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</si>
  <si>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</si>
  <si>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</si>
  <si>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</si>
  <si>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</si>
  <si>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</si>
  <si>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</si>
  <si>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</si>
  <si>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</si>
  <si>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</si>
  <si>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</si>
  <si>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</si>
  <si>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</si>
  <si>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</si>
  <si>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</si>
  <si>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</si>
  <si>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</si>
  <si>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</si>
  <si>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</si>
  <si>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</si>
  <si>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</si>
  <si>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</si>
  <si>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</si>
  <si>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</si>
  <si>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</si>
  <si>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</si>
  <si>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</si>
  <si>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</si>
  <si>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</si>
  <si>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</si>
  <si>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</si>
  <si>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</si>
  <si>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</si>
  <si>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</si>
  <si>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</si>
  <si>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</si>
  <si>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</si>
  <si>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</si>
  <si>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</si>
  <si>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</si>
  <si>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</si>
  <si>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</si>
  <si>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</si>
  <si>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</si>
  <si>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</si>
  <si>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</si>
  <si>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</si>
  <si>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</si>
  <si>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</si>
  <si>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</si>
  <si>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</si>
  <si>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</si>
  <si>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</si>
  <si>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</si>
  <si>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</si>
  <si>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</si>
  <si>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</si>
  <si>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</si>
  <si>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</si>
  <si>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</si>
  <si>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</si>
  <si>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</si>
  <si>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</si>
  <si>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</si>
  <si>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</si>
  <si>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</si>
  <si>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</si>
  <si>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</si>
  <si>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</si>
  <si>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</si>
  <si>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</si>
  <si>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</si>
  <si>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</si>
  <si>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</si>
  <si>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</si>
  <si>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</si>
  <si>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</si>
  <si>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</si>
  <si>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</si>
  <si>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</si>
  <si>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</si>
  <si>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</si>
  <si>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</si>
  <si>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</si>
  <si>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</si>
  <si>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</si>
  <si>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</si>
  <si>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</si>
  <si>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</si>
  <si>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</si>
  <si>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</si>
  <si>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</si>
  <si>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</si>
  <si>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</si>
  <si>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</si>
  <si>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</si>
  <si>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</si>
  <si>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</si>
  <si>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</si>
  <si>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</si>
  <si>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</si>
  <si>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</si>
  <si>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</si>
  <si>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</si>
  <si>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</si>
  <si>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</si>
  <si>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</si>
  <si>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</si>
  <si>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</si>
  <si>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</si>
  <si>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</si>
  <si>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</si>
  <si>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</si>
  <si>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</si>
  <si>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</si>
  <si>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</si>
  <si>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</si>
  <si>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</si>
  <si>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</si>
  <si>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</si>
  <si>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</si>
  <si>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</si>
  <si>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</si>
  <si>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</si>
  <si>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</si>
  <si>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</si>
  <si>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</si>
  <si>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</si>
  <si>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</si>
  <si>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</si>
  <si>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</si>
  <si>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</si>
  <si>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</si>
  <si>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</si>
  <si>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</si>
  <si>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</si>
  <si>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</si>
  <si>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</si>
  <si>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</si>
  <si>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</si>
  <si>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</si>
  <si>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</si>
  <si>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</si>
  <si>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</si>
  <si>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</si>
  <si>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</si>
  <si>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</si>
  <si>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</si>
  <si>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</si>
  <si>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</si>
  <si>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</si>
  <si>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</si>
  <si>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</si>
  <si>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</si>
  <si>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</si>
  <si>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</si>
  <si>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</si>
  <si>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</si>
  <si>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</si>
  <si>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</si>
  <si>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</si>
  <si>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</si>
  <si>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</si>
  <si>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</si>
  <si>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</si>
  <si>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</si>
  <si>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</si>
  <si>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</si>
  <si>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</si>
  <si>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</si>
  <si>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</si>
  <si>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</si>
  <si>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</si>
  <si>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</si>
  <si>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</si>
  <si>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</si>
  <si>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</si>
  <si>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</si>
  <si>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</si>
  <si>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</si>
  <si>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</si>
  <si>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</si>
  <si>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</si>
  <si>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</si>
  <si>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</si>
  <si>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</si>
  <si>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</si>
  <si>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</si>
  <si>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</si>
  <si>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</si>
  <si>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</si>
  <si>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</si>
  <si>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</si>
  <si>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</si>
  <si>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</si>
  <si>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</si>
  <si>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</si>
  <si>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</si>
  <si>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</si>
  <si>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</si>
  <si>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</si>
  <si>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</si>
  <si>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</si>
  <si>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</si>
  <si>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</si>
  <si>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</si>
  <si>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</si>
  <si>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</si>
  <si>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</si>
  <si>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</si>
  <si>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</si>
  <si>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</si>
  <si>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</si>
  <si>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</si>
  <si>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</si>
  <si>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</si>
  <si>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</si>
  <si>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</si>
  <si>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</si>
  <si>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</si>
  <si>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</si>
  <si>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</si>
  <si>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</si>
  <si>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</si>
  <si>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</si>
  <si>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</si>
  <si>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</si>
  <si>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</si>
  <si>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</si>
  <si>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</si>
  <si>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</si>
  <si>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</si>
  <si>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</si>
  <si>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</si>
  <si>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</si>
  <si>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</si>
  <si>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</si>
  <si>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</si>
  <si>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</si>
  <si>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</si>
  <si>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</si>
  <si>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</si>
  <si>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</si>
  <si>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</si>
  <si>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</si>
  <si>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</si>
  <si>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</si>
  <si>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</si>
  <si>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</si>
  <si>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</si>
  <si>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</si>
  <si>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</si>
  <si>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</si>
  <si>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</si>
  <si>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</si>
  <si>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</si>
  <si>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</si>
  <si>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</si>
  <si>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</si>
  <si>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</si>
  <si>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</si>
  <si>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</si>
  <si>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</si>
  <si>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</si>
  <si>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</si>
  <si>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</si>
  <si>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</si>
  <si>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</si>
  <si>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</si>
  <si>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</si>
  <si>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</si>
  <si>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</si>
  <si>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</si>
  <si>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</si>
  <si>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</si>
  <si>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</si>
  <si>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</si>
  <si>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</si>
  <si>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</si>
  <si>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</si>
  <si>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</si>
  <si>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</si>
  <si>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</si>
  <si>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</si>
  <si>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</si>
  <si>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</si>
  <si>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</si>
  <si>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</si>
  <si>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</si>
  <si>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</si>
  <si>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</si>
  <si>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</si>
  <si>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</si>
  <si>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</si>
  <si>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</si>
  <si>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</si>
  <si>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</si>
  <si>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</si>
  <si>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</si>
  <si>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</si>
  <si>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</si>
  <si>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</si>
  <si>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</si>
  <si>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</si>
  <si>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</si>
  <si>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</si>
  <si>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</si>
  <si>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</si>
  <si>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</si>
  <si>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</si>
  <si>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</si>
  <si>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</si>
  <si>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</si>
  <si>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</si>
  <si>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</si>
  <si>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</si>
  <si>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</si>
  <si>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</si>
  <si>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</si>
  <si>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</si>
  <si>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</si>
  <si>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</si>
  <si>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</si>
  <si>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</si>
  <si>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</si>
  <si>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</si>
  <si>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</si>
  <si>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</si>
  <si>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</si>
  <si>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</si>
  <si>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</si>
  <si>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</si>
  <si>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</si>
  <si>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</si>
  <si>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</si>
  <si>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</si>
  <si>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</si>
  <si>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</si>
  <si>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</si>
  <si>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</si>
  <si>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</si>
  <si>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</si>
  <si>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</si>
  <si>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</si>
  <si>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</si>
  <si>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</si>
  <si>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</si>
  <si>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</si>
  <si>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</si>
  <si>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</si>
  <si>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</si>
  <si>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</si>
  <si>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</si>
  <si>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</si>
  <si>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</si>
  <si>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</si>
  <si>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</si>
  <si>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</si>
  <si>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</si>
  <si>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</si>
  <si>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</si>
  <si>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</si>
  <si>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</si>
  <si>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</si>
  <si>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</si>
  <si>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</si>
  <si>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</si>
  <si>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</si>
  <si>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</si>
  <si>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</si>
  <si>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</si>
  <si>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</si>
  <si>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</si>
  <si>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</si>
  <si>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</si>
  <si>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</si>
  <si>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</si>
  <si>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</si>
  <si>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</si>
  <si>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</si>
  <si>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</si>
  <si>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</si>
  <si>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</si>
  <si>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</si>
  <si>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</si>
  <si>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</si>
  <si>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</si>
  <si>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</si>
  <si>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</si>
  <si>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</si>
  <si>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</si>
  <si>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</si>
  <si>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</si>
  <si>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</si>
  <si>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</si>
  <si>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</si>
  <si>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</si>
  <si>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</si>
  <si>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</si>
  <si>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</si>
  <si>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</si>
  <si>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</si>
  <si>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</si>
  <si>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</si>
  <si>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</si>
  <si>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</si>
  <si>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</si>
  <si>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</si>
  <si>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</si>
  <si>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</si>
  <si>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</si>
  <si>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</si>
  <si>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</si>
  <si>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</si>
  <si>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</si>
  <si>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</si>
  <si>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</si>
  <si>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</si>
  <si>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</si>
  <si>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</si>
  <si>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</si>
  <si>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</si>
  <si>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</si>
  <si>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</si>
  <si>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</si>
  <si>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</si>
  <si>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</si>
  <si>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</si>
  <si>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</si>
  <si>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</si>
  <si>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</si>
  <si>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</si>
  <si>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</si>
  <si>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</si>
  <si>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</si>
  <si>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</si>
  <si>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</si>
  <si>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</si>
  <si>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</si>
  <si>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</si>
  <si>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</si>
  <si>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</si>
  <si>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</si>
  <si>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</si>
  <si>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</si>
  <si>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</si>
  <si>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</si>
  <si>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</si>
  <si>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</si>
  <si>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</si>
  <si>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</si>
  <si>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</si>
  <si>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</si>
  <si>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</si>
  <si>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</si>
  <si>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</si>
  <si>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</si>
  <si>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</si>
  <si>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</si>
  <si>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</si>
  <si>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</si>
  <si>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</si>
  <si>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</si>
  <si>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</si>
  <si>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</si>
  <si>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</si>
  <si>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</si>
  <si>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</si>
  <si>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</si>
  <si>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</si>
  <si>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</si>
  <si>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</si>
  <si>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</si>
  <si>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</si>
  <si>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</si>
  <si>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</si>
  <si>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</si>
  <si>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</si>
  <si>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</si>
  <si>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</si>
  <si>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</si>
  <si>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</si>
  <si>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</si>
  <si>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</si>
  <si>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</si>
  <si>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</si>
  <si>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</si>
  <si>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</si>
  <si>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</si>
  <si>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</si>
  <si>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</si>
  <si>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</si>
  <si>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</si>
  <si>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</si>
  <si>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</si>
  <si>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</si>
  <si>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</si>
  <si>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</si>
  <si>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</si>
  <si>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</si>
  <si>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</si>
  <si>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</si>
  <si>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</si>
  <si>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</si>
  <si>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</si>
  <si>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</si>
  <si>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</si>
  <si>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</si>
  <si>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</si>
  <si>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</si>
  <si>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</si>
  <si>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</si>
  <si>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</si>
  <si>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</si>
  <si>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</si>
  <si>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</si>
  <si>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</si>
  <si>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</si>
  <si>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</si>
  <si>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</si>
  <si>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</si>
  <si>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</si>
  <si>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</si>
  <si>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</si>
  <si>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</si>
  <si>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</si>
  <si>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</si>
  <si>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</si>
  <si>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</si>
  <si>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</si>
  <si>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</si>
  <si>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</si>
  <si>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</si>
  <si>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</si>
  <si>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</si>
  <si>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</si>
  <si>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</si>
  <si>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</si>
  <si>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</si>
  <si>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</si>
  <si>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</si>
  <si>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</si>
  <si>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</si>
  <si>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</si>
  <si>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</si>
  <si>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</si>
  <si>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</si>
  <si>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</si>
  <si>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</si>
  <si>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</si>
  <si>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</si>
  <si>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</si>
  <si>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</si>
  <si>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</si>
  <si>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</si>
  <si>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</si>
  <si>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</si>
  <si>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</si>
  <si>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</si>
  <si>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</si>
  <si>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</si>
  <si>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</si>
  <si>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</si>
  <si>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</si>
  <si>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</si>
  <si>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</si>
  <si>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</si>
  <si>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</si>
  <si>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</si>
  <si>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</si>
  <si>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</si>
  <si>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</si>
  <si>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</si>
  <si>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</si>
  <si>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</si>
  <si>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</si>
  <si>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</si>
  <si>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</si>
  <si>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</si>
  <si>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</si>
  <si>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</si>
  <si>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</si>
  <si>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</si>
  <si>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</si>
  <si>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</si>
  <si>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</si>
  <si>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</si>
  <si>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</si>
  <si>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</si>
  <si>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</si>
  <si>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</si>
  <si>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</si>
  <si>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</si>
  <si>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</si>
  <si>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</si>
  <si>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</si>
  <si>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</si>
  <si>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</si>
  <si>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</si>
  <si>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</si>
  <si>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</si>
  <si>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</si>
  <si>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</si>
  <si>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</si>
  <si>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</si>
  <si>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</si>
  <si>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</si>
  <si>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</si>
  <si>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</si>
  <si>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</si>
  <si>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</si>
  <si>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</si>
  <si>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</si>
  <si>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</si>
  <si>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</si>
  <si>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</si>
  <si>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</si>
  <si>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</si>
  <si>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</si>
  <si>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</si>
  <si>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</si>
  <si>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</si>
  <si>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</si>
  <si>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</si>
  <si>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</si>
  <si>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</si>
  <si>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</si>
  <si>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</si>
  <si>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</si>
  <si>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</si>
  <si>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</si>
  <si>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</si>
  <si>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</si>
  <si>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</si>
  <si>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</si>
  <si>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</si>
  <si>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</si>
  <si>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</si>
  <si>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</si>
  <si>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</si>
  <si>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</si>
  <si>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</si>
  <si>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</si>
  <si>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</si>
  <si>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</si>
  <si>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</si>
  <si>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</si>
  <si>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</si>
  <si>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</si>
  <si>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</si>
  <si>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</si>
  <si>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</si>
  <si>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</si>
  <si>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</si>
  <si>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</si>
  <si>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</si>
  <si>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</si>
  <si>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</si>
  <si>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</si>
  <si>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</si>
  <si>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</si>
  <si>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</si>
  <si>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</si>
  <si>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</si>
  <si>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</si>
  <si>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</si>
  <si>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</si>
  <si>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</si>
  <si>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</si>
  <si>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</si>
  <si>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</si>
  <si>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</si>
  <si>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</si>
  <si>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</si>
  <si>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</si>
  <si>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</si>
  <si>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</si>
  <si>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</si>
  <si>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</si>
  <si>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</si>
  <si>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</si>
  <si>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</si>
  <si>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</si>
  <si>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</si>
  <si>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</si>
  <si>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</si>
  <si>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</si>
  <si>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</si>
  <si>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</si>
  <si>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</si>
  <si>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</si>
  <si>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</si>
  <si>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</si>
  <si>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</si>
  <si>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</si>
  <si>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</si>
  <si>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</si>
  <si>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</si>
  <si>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</si>
  <si>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</si>
  <si>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</si>
  <si>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</si>
  <si>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</si>
  <si>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</si>
  <si>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</si>
  <si>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</si>
  <si>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</si>
  <si>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</si>
  <si>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</si>
  <si>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</si>
  <si>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</si>
  <si>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</si>
  <si>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</si>
  <si>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</si>
  <si>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</si>
  <si>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</si>
  <si>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</si>
  <si>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</si>
  <si>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</si>
  <si>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</si>
  <si>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</si>
  <si>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</si>
  <si>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</si>
  <si>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</si>
  <si>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</si>
  <si>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</si>
  <si>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</si>
  <si>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</si>
  <si>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</si>
  <si>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</si>
  <si>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</si>
  <si>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</si>
  <si>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</si>
  <si>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</si>
  <si>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</si>
  <si>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</si>
  <si>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</si>
  <si>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</si>
  <si>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</si>
  <si>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</si>
  <si>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</si>
  <si>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</si>
  <si>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</si>
  <si>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</si>
  <si>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</si>
  <si>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</si>
  <si>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</si>
  <si>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</si>
  <si>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</si>
  <si>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</si>
  <si>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</si>
  <si>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</si>
  <si>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</si>
  <si>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</si>
  <si>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</si>
  <si>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</si>
  <si>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</si>
  <si>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</si>
  <si>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</si>
  <si>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</si>
  <si>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</si>
  <si>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</si>
  <si>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</si>
  <si>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</si>
  <si>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</si>
  <si>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</si>
  <si>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</si>
  <si>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</si>
  <si>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</si>
  <si>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</si>
  <si>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</si>
  <si>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</si>
  <si>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</si>
  <si>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</si>
  <si>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</si>
  <si>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</si>
  <si>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</si>
  <si>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</si>
  <si>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</si>
  <si>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</si>
  <si>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</si>
  <si>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</si>
  <si>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</si>
  <si>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</si>
  <si>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</si>
  <si>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</si>
  <si>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</si>
  <si>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</si>
  <si>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</si>
  <si>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</si>
  <si>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</si>
  <si>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</si>
  <si>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</si>
  <si>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</si>
  <si>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</si>
  <si>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</si>
  <si>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</si>
  <si>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</si>
  <si>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</si>
  <si>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</si>
  <si>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</si>
  <si>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</si>
  <si>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</si>
  <si>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</si>
  <si>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</si>
  <si>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</si>
  <si>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</si>
  <si>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</si>
  <si>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</si>
  <si>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</si>
  <si>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</si>
  <si>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</si>
  <si>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</si>
  <si>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</si>
  <si>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</si>
  <si>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</si>
  <si>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</si>
  <si>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</si>
  <si>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</si>
  <si>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</si>
  <si>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</si>
  <si>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</si>
  <si>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</si>
  <si>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</si>
  <si>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</si>
  <si>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</si>
  <si>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</si>
  <si>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</si>
  <si>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</si>
  <si>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</si>
  <si>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</si>
  <si>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</si>
  <si>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</si>
  <si>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</si>
  <si>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</si>
  <si>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</si>
  <si>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</si>
  <si>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</si>
  <si>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</si>
  <si>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</si>
  <si>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</si>
  <si>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</si>
  <si>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</si>
  <si>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</si>
  <si>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</si>
  <si>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</si>
  <si>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</si>
  <si>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</si>
  <si>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</si>
  <si>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</si>
  <si>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</si>
  <si>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</si>
  <si>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</si>
  <si>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</si>
  <si>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</si>
  <si>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</si>
  <si>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</si>
  <si>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</si>
  <si>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</si>
  <si>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</si>
  <si>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</si>
  <si>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</si>
  <si>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</si>
  <si>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</si>
  <si>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</si>
  <si>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</si>
  <si>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</si>
  <si>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</si>
  <si>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</si>
  <si>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</si>
  <si>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</si>
  <si>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</si>
  <si>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</si>
  <si>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</si>
  <si>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</si>
  <si>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</si>
  <si>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</si>
  <si>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</si>
  <si>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</si>
  <si>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</si>
  <si>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</si>
  <si>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</si>
  <si>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</si>
  <si>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</si>
  <si>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</si>
  <si>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</si>
  <si>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</si>
  <si>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</si>
  <si>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</si>
  <si>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</si>
  <si>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</si>
  <si>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</si>
  <si>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</si>
  <si>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</si>
  <si>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</si>
  <si>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</si>
  <si>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</si>
  <si>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</si>
  <si>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</si>
  <si>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</si>
  <si>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</si>
  <si>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</si>
  <si>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</si>
  <si>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</si>
  <si>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</si>
  <si>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</si>
  <si>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</si>
  <si>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</si>
  <si>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</si>
  <si>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</si>
  <si>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</si>
  <si>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</si>
  <si>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</si>
  <si>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</si>
  <si>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</si>
  <si>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</si>
  <si>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</si>
  <si>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</si>
  <si>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</si>
  <si>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</si>
  <si>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</si>
  <si>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</si>
  <si>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</si>
  <si>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</si>
  <si>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</si>
  <si>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</si>
  <si>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</si>
  <si>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</si>
  <si>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</si>
  <si>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</si>
  <si>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</si>
  <si>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</si>
  <si>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</si>
  <si>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</si>
  <si>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</si>
  <si>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</si>
  <si>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</si>
  <si>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</si>
  <si>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</si>
  <si>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</si>
  <si>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</si>
  <si>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</si>
  <si>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</si>
  <si>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</si>
  <si>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</si>
  <si>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</si>
  <si>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</si>
  <si>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</si>
  <si>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</si>
  <si>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</si>
  <si>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</si>
  <si>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</si>
  <si>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</si>
  <si>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</si>
  <si>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</si>
  <si>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</si>
  <si>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</si>
  <si>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</si>
  <si>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</si>
  <si>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</si>
  <si>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</si>
  <si>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</si>
  <si>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</si>
  <si>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</si>
  <si>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</si>
  <si>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</si>
  <si>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</si>
  <si>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</si>
  <si>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</si>
  <si>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</si>
  <si>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</si>
  <si>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</si>
  <si>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</si>
  <si>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</si>
  <si>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</si>
  <si>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</si>
  <si>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</si>
  <si>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</si>
  <si>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</si>
  <si>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</si>
  <si>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</si>
  <si>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</si>
  <si>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</si>
  <si>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</si>
  <si>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</si>
  <si>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</si>
  <si>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</si>
  <si>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</si>
  <si>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</si>
  <si>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</si>
  <si>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</si>
  <si>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</si>
  <si>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</si>
  <si>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</si>
  <si>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</si>
  <si>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</si>
  <si>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</si>
  <si>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</si>
  <si>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</si>
  <si>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</si>
  <si>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</si>
  <si>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</si>
  <si>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</si>
  <si>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</si>
  <si>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</si>
  <si>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</si>
  <si>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</si>
  <si>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</si>
  <si>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</si>
  <si>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</si>
  <si>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</si>
  <si>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</si>
  <si>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</si>
  <si>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</si>
  <si>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</si>
  <si>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</si>
  <si>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</si>
  <si>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</si>
  <si>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</si>
  <si>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</si>
  <si>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</si>
  <si>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</si>
  <si>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</si>
  <si>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</si>
  <si>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</si>
  <si>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</si>
  <si>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</si>
  <si>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</si>
  <si>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</si>
  <si>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</si>
  <si>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</si>
  <si>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</si>
  <si>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</si>
  <si>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</si>
  <si>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</si>
  <si>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</si>
  <si>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</si>
  <si>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</si>
  <si>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</si>
  <si>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</si>
  <si>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</si>
  <si>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</si>
  <si>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</si>
  <si>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</si>
  <si>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</si>
  <si>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</si>
  <si>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</si>
  <si>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</si>
  <si>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</si>
  <si>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</si>
  <si>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</si>
  <si>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</si>
  <si>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</si>
  <si>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</si>
  <si>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</si>
  <si>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</si>
  <si>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</si>
  <si>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</si>
  <si>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</si>
  <si>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</si>
  <si>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</si>
  <si>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</si>
  <si>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</si>
  <si>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</si>
  <si>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</si>
  <si>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</si>
  <si>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</si>
  <si>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</si>
  <si>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</si>
  <si>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</si>
  <si>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</si>
  <si>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</si>
  <si>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</si>
  <si>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</si>
  <si>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</si>
  <si>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</si>
  <si>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</si>
  <si>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</si>
  <si>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</si>
  <si>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</si>
  <si>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</si>
  <si>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</si>
  <si>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</si>
  <si>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</si>
  <si>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</si>
  <si>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</si>
  <si>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</si>
  <si>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</si>
  <si>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</si>
  <si>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</si>
  <si>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</si>
  <si>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</si>
  <si>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</si>
  <si>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</si>
  <si>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</si>
  <si>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</si>
  <si>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</si>
  <si>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</si>
  <si>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</si>
  <si>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</si>
  <si>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</si>
  <si>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</si>
  <si>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</si>
  <si>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</si>
  <si>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</si>
  <si>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</si>
  <si>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</si>
  <si>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</si>
  <si>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</si>
  <si>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</si>
  <si>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</si>
  <si>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</si>
  <si>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</si>
  <si>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</si>
  <si>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</si>
  <si>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</si>
  <si>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</si>
  <si>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</si>
  <si>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</si>
  <si>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</si>
  <si>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</si>
  <si>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</si>
  <si>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</si>
  <si>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</si>
  <si>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</si>
  <si>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</si>
  <si>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</si>
  <si>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</si>
  <si>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</si>
  <si>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</si>
  <si>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</si>
  <si>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</si>
  <si>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</si>
  <si>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</si>
  <si>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</si>
  <si>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</si>
  <si>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</si>
  <si>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</si>
  <si>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</si>
  <si>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</si>
  <si>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</si>
  <si>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</si>
  <si>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</si>
  <si>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</si>
  <si>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</si>
  <si>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</si>
  <si>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</si>
  <si>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</si>
  <si>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</si>
  <si>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</si>
  <si>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</si>
  <si>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</si>
  <si>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</si>
  <si>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</si>
  <si>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</si>
  <si>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</si>
  <si>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</si>
  <si>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</si>
  <si>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</si>
  <si>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</si>
  <si>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</si>
  <si>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</si>
  <si>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</si>
  <si>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</si>
  <si>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</si>
  <si>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</si>
  <si>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</si>
  <si>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</si>
  <si>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</si>
  <si>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</si>
  <si>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</si>
  <si>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</si>
  <si>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</si>
  <si>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</si>
  <si>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</si>
  <si>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</si>
  <si>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</si>
  <si>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</si>
  <si>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</si>
  <si>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</si>
  <si>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</si>
  <si>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</si>
  <si>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</si>
  <si>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</si>
  <si>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</si>
  <si>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</si>
  <si>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</si>
  <si>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</si>
  <si>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</si>
  <si>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</si>
  <si>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</si>
  <si>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</si>
  <si>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</si>
  <si>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</si>
  <si>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</si>
  <si>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</si>
  <si>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</si>
  <si>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</si>
  <si>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</si>
  <si>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</si>
  <si>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</si>
  <si>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</si>
  <si>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</si>
  <si>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</si>
  <si>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</si>
  <si>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</si>
  <si>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</si>
  <si>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</si>
  <si>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</si>
  <si>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</si>
  <si>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</si>
  <si>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</si>
  <si>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</si>
  <si>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</si>
  <si>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</si>
  <si>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</si>
  <si>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</si>
  <si>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</si>
  <si>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</si>
  <si>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</si>
  <si>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</si>
  <si>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</si>
  <si>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</si>
  <si>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</si>
  <si>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</si>
  <si>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</si>
  <si>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</si>
  <si>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</si>
  <si>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</si>
  <si>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</si>
  <si>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</si>
  <si>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</si>
  <si>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</si>
  <si>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</si>
  <si>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</si>
  <si>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</si>
  <si>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</si>
  <si>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</si>
  <si>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</si>
  <si>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</si>
  <si>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</si>
  <si>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</si>
  <si>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</si>
  <si>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</si>
  <si>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</si>
  <si>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</si>
  <si>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</si>
  <si>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</si>
  <si>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</si>
  <si>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</si>
  <si>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</si>
  <si>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</si>
  <si>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</si>
  <si>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</si>
  <si>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</si>
  <si>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</si>
  <si>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</si>
  <si>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</si>
  <si>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</si>
  <si>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</si>
  <si>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</si>
  <si>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</si>
  <si>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</si>
  <si>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</si>
  <si>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</si>
  <si>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</si>
  <si>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</si>
  <si>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</si>
  <si>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</si>
  <si>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</si>
  <si>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</si>
  <si>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</si>
  <si>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</si>
  <si>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</si>
  <si>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</si>
  <si>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</si>
  <si>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</si>
  <si>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</si>
  <si>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</si>
  <si>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</si>
  <si>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</si>
  <si>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</si>
  <si>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</si>
  <si>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</si>
  <si>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</si>
  <si>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</si>
  <si>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</si>
  <si>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</si>
  <si>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</si>
  <si>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</si>
  <si>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</si>
  <si>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</si>
  <si>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</si>
  <si>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</si>
  <si>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</si>
  <si>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</si>
  <si>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</si>
  <si>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</si>
  <si>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</si>
  <si>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</si>
  <si>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</si>
  <si>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</si>
  <si>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</si>
  <si>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</si>
  <si>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</si>
  <si>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</si>
  <si>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</si>
  <si>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</si>
  <si>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</si>
  <si>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</si>
  <si>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</si>
  <si>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</si>
  <si>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</si>
  <si>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</si>
  <si>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</si>
  <si>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</si>
  <si>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</si>
  <si>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</si>
  <si>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</si>
  <si>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</si>
  <si>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</si>
  <si>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</si>
  <si>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</si>
  <si>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</si>
  <si>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</si>
  <si>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</si>
  <si>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</si>
  <si>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</si>
  <si>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</si>
  <si>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</si>
  <si>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</si>
  <si>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</si>
  <si>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</si>
  <si>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</si>
  <si>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</si>
  <si>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</si>
  <si>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</si>
  <si>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</si>
  <si>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</si>
  <si>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</si>
  <si>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</si>
  <si>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</si>
  <si>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</si>
  <si>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</si>
  <si>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</si>
  <si>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</si>
  <si>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</si>
  <si>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</si>
  <si>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</si>
  <si>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</si>
  <si>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</si>
  <si>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</si>
  <si>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</si>
  <si>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</si>
  <si>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</si>
  <si>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</si>
  <si>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</si>
  <si>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</si>
  <si>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</si>
  <si>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</si>
  <si>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</si>
  <si>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</si>
  <si>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</si>
  <si>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</si>
  <si>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</si>
  <si>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</si>
  <si>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</si>
  <si>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</si>
  <si>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</si>
  <si>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</si>
  <si>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</si>
  <si>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</si>
  <si>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</si>
  <si>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</si>
  <si>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</si>
  <si>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</si>
  <si>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</si>
  <si>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</si>
  <si>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</si>
  <si>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</si>
  <si>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</si>
  <si>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</si>
  <si>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</si>
  <si>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</si>
  <si>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</si>
  <si>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</si>
  <si>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</si>
  <si>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</si>
  <si>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</si>
  <si>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</si>
  <si>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</si>
  <si>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</si>
  <si>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</si>
  <si>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</si>
  <si>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</si>
  <si>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</si>
  <si>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</si>
  <si>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</si>
  <si>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</si>
  <si>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</si>
  <si>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</si>
  <si>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</si>
  <si>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</si>
  <si>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</si>
  <si>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</si>
  <si>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</si>
  <si>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</si>
  <si>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</si>
  <si>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</si>
  <si>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</si>
  <si>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</si>
  <si>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</si>
  <si>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</si>
  <si>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</si>
  <si>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</si>
  <si>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</si>
  <si>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</si>
  <si>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</si>
  <si>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</si>
  <si>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</si>
  <si>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</si>
  <si>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</si>
  <si>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</si>
  <si>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</si>
  <si>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</si>
  <si>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</si>
  <si>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</si>
  <si>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</si>
  <si>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</si>
  <si>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</si>
  <si>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</si>
  <si>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</si>
  <si>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</si>
  <si>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</si>
  <si>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</si>
  <si>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</si>
  <si>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</si>
  <si>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</si>
  <si>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</si>
  <si>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</si>
  <si>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</si>
  <si>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</si>
  <si>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</si>
  <si>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</si>
  <si>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</si>
  <si>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</si>
  <si>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</si>
  <si>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</si>
  <si>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</si>
  <si>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</si>
  <si>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</si>
  <si>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</si>
  <si>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</si>
  <si>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</si>
  <si>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</si>
  <si>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</si>
  <si>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</si>
  <si>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</si>
  <si>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</si>
  <si>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</si>
  <si>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</si>
  <si>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</si>
  <si>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</si>
  <si>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</si>
  <si>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</si>
  <si>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</si>
  <si>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</si>
  <si>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</si>
  <si>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</si>
  <si>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</si>
  <si>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</si>
  <si>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</si>
  <si>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</si>
  <si>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</si>
  <si>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</si>
  <si>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</si>
  <si>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</si>
  <si>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</si>
  <si>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</si>
  <si>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</si>
  <si>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</si>
  <si>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</si>
  <si>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</si>
  <si>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</si>
  <si>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</si>
  <si>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</si>
  <si>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</si>
  <si>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</si>
  <si>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</si>
  <si>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</si>
  <si>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</si>
  <si>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</si>
  <si>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</si>
  <si>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</si>
  <si>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</si>
  <si>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</si>
  <si>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</si>
  <si>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</si>
  <si>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</si>
  <si>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</si>
  <si>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</si>
  <si>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</si>
  <si>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</si>
  <si>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</si>
  <si>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</si>
  <si>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</si>
  <si>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</si>
  <si>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</si>
  <si>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</si>
  <si>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</si>
  <si>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</si>
  <si>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</si>
  <si>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</si>
  <si>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</si>
  <si>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</si>
  <si>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</si>
  <si>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</si>
  <si>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</si>
  <si>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</si>
  <si>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</si>
  <si>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</si>
  <si>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</si>
  <si>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</si>
  <si>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</si>
  <si>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</si>
  <si>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</si>
  <si>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</si>
  <si>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</si>
  <si>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</si>
  <si>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</si>
  <si>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</si>
  <si>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</si>
  <si>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</si>
  <si>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</si>
  <si>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</si>
  <si>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</si>
  <si>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</si>
  <si>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</si>
  <si>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</si>
  <si>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</si>
  <si>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</si>
  <si>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</si>
  <si>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</si>
  <si>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</si>
  <si>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</si>
  <si>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</si>
  <si>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</si>
  <si>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</si>
  <si>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</si>
  <si>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</si>
  <si>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</si>
  <si>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</si>
  <si>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</si>
  <si>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</si>
  <si>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</si>
  <si>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</si>
  <si>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</si>
  <si>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</si>
  <si>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</si>
  <si>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</si>
  <si>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</si>
  <si>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</si>
  <si>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</si>
  <si>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</si>
  <si>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</si>
  <si>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</si>
  <si>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</si>
  <si>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</si>
  <si>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</si>
  <si>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</si>
  <si>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</si>
  <si>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</si>
  <si>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</si>
  <si>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</si>
  <si>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</si>
  <si>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</si>
  <si>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</si>
  <si>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</si>
  <si>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</si>
  <si>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</si>
  <si>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</si>
  <si>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</si>
  <si>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</si>
  <si>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</si>
  <si>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</si>
  <si>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</si>
  <si>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</si>
  <si>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</si>
  <si>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</si>
  <si>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</si>
  <si>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</si>
  <si>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</si>
  <si>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</si>
  <si>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</si>
  <si>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</si>
  <si>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</si>
  <si>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</si>
  <si>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</si>
  <si>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</si>
  <si>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</si>
  <si>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</si>
  <si>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</si>
  <si>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</si>
  <si>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</si>
  <si>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</si>
  <si>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</si>
  <si>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</si>
  <si>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</si>
  <si>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</si>
  <si>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</si>
  <si>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</si>
  <si>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</si>
  <si>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</si>
  <si>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</si>
  <si>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</si>
  <si>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</si>
  <si>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</si>
  <si>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</si>
  <si>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</si>
  <si>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</si>
  <si>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</si>
  <si>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</si>
  <si>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</si>
  <si>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</si>
  <si>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</si>
  <si>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</si>
  <si>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</si>
  <si>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</si>
  <si>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</si>
  <si>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</si>
  <si>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</si>
  <si>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</si>
  <si>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</si>
  <si>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</si>
  <si>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</si>
  <si>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</si>
  <si>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</si>
  <si>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</si>
  <si>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</si>
  <si>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</si>
  <si>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</si>
  <si>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</si>
  <si>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</si>
  <si>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</si>
  <si>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</si>
  <si>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</si>
  <si>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</si>
  <si>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</si>
  <si>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</si>
  <si>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</si>
  <si>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</si>
  <si>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</si>
  <si>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</si>
  <si>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</si>
  <si>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</si>
  <si>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</si>
  <si>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</si>
  <si>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</si>
  <si>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</si>
  <si>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</si>
  <si>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</si>
  <si>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</si>
  <si>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</si>
  <si>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</si>
  <si>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</si>
  <si>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</si>
  <si>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</si>
  <si>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</si>
  <si>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</si>
  <si>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</si>
  <si>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</si>
  <si>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</si>
  <si>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</si>
  <si>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</si>
  <si>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</si>
  <si>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</si>
  <si>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</si>
  <si>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</si>
  <si>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</si>
  <si>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</si>
  <si>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</si>
  <si>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</si>
  <si>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</si>
  <si>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</si>
  <si>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</si>
  <si>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</si>
  <si>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</si>
  <si>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</si>
  <si>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</si>
  <si>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</si>
  <si>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</si>
  <si>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</si>
  <si>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</si>
  <si>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</si>
  <si>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</si>
  <si>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</si>
  <si>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</si>
  <si>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</si>
  <si>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</si>
  <si>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</si>
  <si>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</si>
  <si>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</si>
  <si>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</si>
  <si>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</si>
  <si>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</si>
  <si>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</si>
  <si>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</si>
  <si>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</si>
  <si>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</si>
  <si>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</si>
  <si>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</si>
  <si>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</si>
  <si>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</si>
  <si>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</si>
  <si>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</si>
  <si>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</si>
  <si>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</si>
  <si>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</si>
  <si>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</si>
  <si>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</si>
  <si>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</si>
  <si>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</si>
  <si>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</si>
  <si>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</si>
  <si>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</si>
  <si>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</si>
  <si>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</si>
  <si>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</si>
  <si>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</si>
  <si>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</si>
  <si>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</si>
  <si>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</si>
  <si>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</si>
  <si>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</si>
  <si>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</si>
  <si>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</si>
  <si>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</si>
  <si>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</si>
  <si>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</si>
  <si>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</si>
  <si>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</si>
  <si>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</si>
  <si>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</si>
  <si>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</si>
  <si>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</si>
  <si>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</si>
  <si>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</si>
  <si>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</si>
  <si>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</si>
  <si>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</si>
  <si>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</si>
  <si>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</si>
  <si>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</si>
  <si>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</si>
  <si>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</si>
  <si>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</si>
  <si>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</si>
  <si>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</si>
  <si>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</si>
  <si>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</si>
  <si>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</si>
  <si>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</si>
  <si>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</si>
  <si>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</si>
  <si>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</si>
  <si>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</si>
  <si>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</si>
  <si>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</si>
  <si>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</si>
  <si>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</si>
  <si>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</si>
  <si>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</si>
  <si>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</si>
  <si>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</si>
  <si>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</si>
  <si>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</si>
  <si>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</si>
  <si>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</si>
  <si>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</si>
  <si>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</si>
  <si>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</si>
  <si>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</si>
  <si>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</si>
  <si>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</si>
  <si>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</si>
  <si>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</si>
  <si>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</si>
  <si>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</si>
  <si>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</si>
  <si>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</si>
  <si>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</si>
  <si>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</si>
  <si>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</si>
  <si>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</si>
  <si>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</si>
  <si>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</si>
  <si>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</si>
  <si>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</si>
  <si>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</si>
  <si>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</si>
  <si>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</si>
  <si>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</si>
  <si>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</si>
  <si>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</si>
  <si>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</si>
  <si>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</si>
  <si>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</si>
  <si>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</si>
  <si>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</si>
  <si>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</si>
  <si>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</si>
  <si>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</si>
  <si>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</si>
  <si>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</si>
  <si>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</si>
  <si>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</si>
  <si>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</si>
  <si>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</si>
  <si>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</si>
  <si>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</si>
  <si>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</si>
  <si>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</si>
  <si>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</si>
  <si>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</si>
  <si>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</si>
  <si>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</si>
  <si>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</si>
  <si>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</si>
  <si>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</si>
  <si>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</si>
  <si>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</si>
  <si>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</si>
  <si>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</si>
  <si>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</si>
  <si>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</si>
  <si>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</si>
  <si>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</si>
  <si>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</si>
  <si>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</si>
  <si>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</si>
  <si>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</si>
  <si>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</si>
  <si>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</si>
  <si>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</si>
  <si>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</si>
  <si>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</si>
  <si>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</si>
  <si>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</si>
  <si>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</si>
  <si>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</si>
  <si>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</si>
  <si>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</si>
  <si>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</si>
  <si>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</si>
  <si>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</si>
  <si>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</si>
  <si>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</si>
  <si>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</si>
  <si>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</si>
  <si>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</si>
  <si>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</si>
  <si>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</si>
  <si>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</si>
  <si>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</si>
  <si>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</si>
  <si>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</si>
  <si>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</si>
  <si>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</si>
  <si>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</si>
  <si>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</si>
  <si>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</si>
  <si>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</si>
  <si>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</si>
  <si>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</si>
  <si>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</si>
  <si>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</si>
  <si>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</si>
  <si>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</si>
  <si>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</si>
  <si>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</si>
  <si>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</si>
  <si>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</si>
  <si>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</si>
  <si>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</si>
  <si>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</si>
  <si>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</si>
  <si>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</si>
  <si>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</si>
  <si>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</si>
  <si>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</si>
  <si>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</si>
  <si>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</si>
  <si>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</si>
  <si>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</si>
  <si>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</si>
  <si>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</si>
  <si>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</si>
  <si>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</si>
  <si>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</si>
  <si>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</si>
  <si>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</si>
  <si>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</si>
  <si>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</si>
  <si>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</si>
  <si>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</si>
  <si>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</si>
  <si>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</si>
  <si>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</si>
  <si>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</si>
  <si>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</si>
  <si>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</si>
  <si>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</si>
  <si>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</si>
  <si>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</si>
  <si>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</si>
  <si>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</si>
  <si>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</si>
  <si>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</si>
  <si>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</si>
  <si>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</si>
  <si>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</si>
  <si>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</si>
  <si>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</si>
  <si>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</si>
  <si>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</si>
  <si>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</si>
  <si>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</si>
  <si>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</si>
  <si>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</si>
  <si>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</si>
  <si>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</si>
  <si>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</si>
  <si>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</si>
  <si>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</si>
  <si>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</si>
  <si>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</si>
  <si>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</si>
  <si>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</si>
  <si>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</si>
  <si>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</si>
  <si>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</si>
  <si>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</si>
  <si>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</si>
  <si>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</si>
  <si>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</si>
  <si>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</si>
  <si>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</si>
  <si>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</si>
  <si>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</si>
  <si>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</si>
  <si>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</si>
  <si>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</si>
  <si>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</si>
  <si>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</si>
  <si>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</si>
  <si>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</si>
  <si>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</si>
  <si>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</si>
  <si>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</si>
  <si>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</si>
  <si>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</si>
  <si>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</si>
  <si>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</si>
  <si>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</si>
  <si>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</si>
  <si>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</si>
  <si>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</si>
  <si>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</si>
  <si>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</si>
  <si>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</si>
  <si>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</si>
  <si>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</si>
  <si>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</si>
  <si>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</si>
  <si>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</si>
  <si>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</si>
  <si>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</si>
  <si>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</si>
  <si>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</si>
  <si>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</si>
  <si>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</si>
  <si>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</si>
  <si>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</si>
  <si>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</si>
  <si>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</si>
  <si>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</si>
  <si>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</si>
  <si>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</si>
  <si>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</si>
  <si>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</si>
  <si>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</si>
  <si>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</si>
  <si>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</si>
  <si>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</si>
  <si>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</si>
  <si>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</si>
  <si>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</si>
  <si>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</si>
  <si>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</si>
  <si>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</si>
  <si>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</si>
  <si>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</si>
  <si>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</si>
  <si>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</si>
  <si>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</si>
  <si>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</si>
  <si>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</si>
  <si>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</si>
  <si>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</si>
  <si>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</si>
  <si>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</si>
  <si>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</si>
  <si>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</si>
  <si>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</si>
  <si>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</si>
  <si>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</si>
  <si>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</si>
  <si>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</si>
  <si>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</si>
  <si>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</si>
  <si>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</si>
  <si>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</si>
  <si>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</si>
  <si>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</si>
  <si>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</si>
  <si>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</si>
  <si>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</si>
  <si>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</si>
  <si>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</si>
  <si>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</si>
  <si>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</si>
  <si>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</si>
  <si>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</si>
  <si>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</si>
  <si>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</si>
  <si>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</si>
  <si>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</si>
  <si>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</si>
  <si>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</si>
  <si>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</si>
  <si>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</si>
  <si>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</si>
  <si>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</si>
  <si>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</si>
  <si>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</si>
  <si>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</si>
  <si>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</si>
  <si>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</si>
  <si>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</si>
  <si>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</si>
  <si>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</si>
  <si>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</si>
  <si>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</si>
  <si>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</si>
  <si>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</si>
  <si>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</si>
  <si>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</si>
  <si>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</si>
  <si>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</si>
  <si>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</si>
  <si>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</si>
  <si>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</si>
  <si>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</si>
  <si>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</si>
  <si>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</si>
  <si>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</si>
  <si>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</si>
  <si>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</si>
  <si>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</si>
  <si>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</si>
  <si>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</si>
  <si>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</si>
  <si>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</si>
  <si>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</si>
  <si>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</si>
  <si>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</si>
  <si>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</si>
  <si>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</si>
  <si>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</si>
  <si>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</si>
  <si>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</si>
  <si>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</si>
  <si>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</si>
  <si>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</si>
  <si>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</si>
  <si>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</si>
  <si>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</si>
  <si>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</si>
  <si>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</si>
  <si>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</si>
  <si>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</si>
  <si>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</si>
  <si>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</si>
  <si>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</si>
  <si>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</si>
  <si>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</si>
  <si>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</si>
  <si>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</si>
  <si>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</si>
  <si>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</si>
  <si>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</si>
  <si>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</si>
  <si>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</si>
  <si>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</si>
  <si>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</si>
  <si>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</si>
  <si>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</si>
  <si>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</si>
  <si>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</si>
  <si>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</si>
  <si>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</si>
  <si>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</si>
  <si>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</si>
  <si>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</si>
  <si>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</si>
  <si>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</si>
  <si>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</si>
  <si>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</si>
  <si>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</si>
  <si>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</si>
  <si>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</si>
  <si>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</si>
  <si>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</si>
  <si>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</si>
  <si>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</si>
  <si>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</si>
  <si>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</si>
  <si>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</si>
  <si>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</si>
  <si>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</si>
  <si>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</si>
  <si>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</si>
  <si>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</si>
  <si>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</si>
  <si>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</si>
  <si>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</si>
  <si>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</si>
  <si>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</si>
  <si>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</si>
  <si>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</si>
  <si>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</si>
  <si>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</si>
  <si>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</si>
  <si>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</si>
  <si>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</si>
  <si>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</si>
  <si>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</si>
  <si>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</si>
  <si>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</si>
  <si>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</si>
  <si>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</si>
  <si>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</si>
  <si>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</si>
  <si>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</si>
  <si>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</si>
  <si>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</si>
  <si>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</si>
  <si>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</si>
  <si>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</si>
  <si>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</si>
  <si>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</si>
  <si>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</si>
  <si>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</si>
  <si>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</si>
  <si>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</si>
  <si>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</si>
  <si>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</si>
  <si>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</si>
  <si>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</si>
  <si>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</si>
  <si>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</si>
  <si>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</si>
  <si>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</si>
  <si>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</si>
  <si>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</si>
  <si>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</si>
  <si>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</si>
  <si>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</si>
  <si>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</si>
  <si>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</si>
  <si>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</si>
  <si>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</si>
  <si>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</si>
  <si>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</si>
  <si>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</si>
  <si>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</si>
  <si>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</si>
  <si>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</si>
  <si>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</si>
  <si>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</si>
  <si>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</si>
  <si>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</si>
  <si>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</si>
  <si>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</si>
  <si>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</si>
  <si>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</si>
  <si>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</si>
  <si>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</si>
  <si>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</si>
  <si>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</si>
  <si>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</si>
  <si>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</si>
  <si>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</si>
  <si>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</si>
  <si>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</si>
  <si>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</si>
  <si>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</si>
  <si>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</si>
  <si>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</si>
  <si>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</si>
  <si>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</si>
  <si>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</si>
  <si>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</si>
  <si>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</si>
  <si>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</si>
  <si>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</si>
  <si>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</si>
  <si>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</si>
  <si>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</si>
  <si>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</si>
  <si>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</si>
  <si>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</si>
  <si>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</si>
  <si>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</si>
  <si>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</si>
  <si>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</si>
  <si>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</si>
  <si>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</si>
  <si>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</si>
  <si>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</si>
  <si>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</si>
  <si>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</si>
  <si>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</si>
  <si>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</si>
  <si>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</si>
  <si>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</si>
  <si>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</si>
  <si>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</si>
  <si>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</si>
  <si>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</si>
  <si>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</si>
  <si>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</si>
  <si>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</si>
  <si>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</si>
  <si>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</si>
  <si>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</si>
  <si>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</si>
  <si>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</si>
  <si>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</si>
  <si>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</si>
  <si>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</si>
  <si>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</si>
  <si>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</si>
  <si>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</si>
  <si>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</si>
  <si>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</si>
  <si>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</si>
  <si>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</si>
  <si>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</si>
  <si>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</si>
  <si>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</si>
  <si>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</si>
  <si>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</si>
  <si>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</si>
  <si>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</si>
  <si>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</si>
  <si>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</si>
  <si>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</si>
  <si>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</si>
  <si>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</si>
  <si>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</si>
  <si>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</si>
  <si>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</si>
  <si>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</si>
  <si>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</si>
  <si>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</si>
  <si>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</si>
  <si>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</si>
  <si>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</si>
  <si>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</si>
  <si>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</si>
  <si>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</si>
  <si>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</si>
  <si>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</si>
  <si>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</si>
  <si>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</si>
  <si>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</si>
  <si>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</si>
  <si>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</si>
  <si>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</si>
  <si>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</si>
  <si>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</si>
  <si>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</si>
  <si>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</si>
  <si>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</si>
  <si>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</si>
  <si>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</si>
  <si>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</si>
  <si>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</si>
  <si>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</si>
  <si>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</si>
  <si>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</si>
  <si>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</si>
  <si>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</si>
  <si>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</si>
  <si>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</si>
  <si>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</si>
  <si>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</si>
  <si>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</si>
  <si>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</si>
  <si>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</si>
  <si>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</si>
  <si>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</si>
  <si>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</si>
  <si>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</si>
  <si>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</si>
  <si>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</si>
  <si>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</si>
  <si>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</si>
  <si>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</si>
  <si>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</si>
  <si>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</si>
  <si>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</si>
  <si>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</si>
  <si>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</si>
  <si>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</si>
  <si>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</si>
  <si>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</si>
  <si>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</si>
  <si>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</si>
  <si>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</si>
  <si>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</si>
  <si>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</si>
  <si>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</si>
  <si>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</si>
  <si>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</si>
  <si>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</si>
  <si>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</si>
  <si>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</si>
  <si>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</si>
  <si>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</si>
  <si>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</si>
  <si>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</si>
  <si>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</si>
  <si>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</si>
  <si>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</si>
  <si>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</si>
  <si>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</si>
  <si>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</si>
  <si>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</si>
  <si>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</si>
  <si>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</si>
  <si>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</si>
  <si>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</si>
  <si>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</si>
  <si>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</si>
  <si>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</si>
  <si>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</si>
  <si>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</si>
  <si>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</si>
  <si>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</si>
  <si>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</si>
  <si>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</si>
  <si>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</si>
  <si>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</si>
  <si>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</si>
  <si>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</si>
  <si>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</si>
  <si>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</si>
  <si>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</si>
  <si>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</si>
  <si>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</si>
  <si>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</si>
  <si>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</si>
  <si>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</si>
  <si>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</si>
  <si>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</si>
  <si>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</si>
  <si>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</si>
  <si>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</si>
  <si>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</si>
  <si>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</si>
  <si>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</si>
  <si>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</si>
  <si>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</si>
  <si>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</si>
  <si>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</si>
  <si>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</si>
  <si>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</si>
  <si>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</si>
  <si>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</si>
  <si>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</si>
  <si>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</si>
  <si>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</si>
  <si>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</si>
  <si>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</si>
  <si>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</si>
  <si>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</si>
  <si>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</si>
  <si>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</si>
  <si>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</si>
  <si>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</si>
  <si>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</si>
  <si>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</si>
  <si>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</si>
  <si>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</si>
  <si>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</si>
  <si>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</si>
  <si>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</si>
  <si>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</si>
  <si>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</si>
  <si>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</si>
  <si>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</si>
  <si>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</si>
  <si>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</si>
  <si>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</si>
  <si>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</si>
  <si>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</si>
  <si>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</si>
  <si>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</si>
  <si>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</si>
  <si>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</si>
  <si>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</si>
  <si>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</si>
  <si>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</si>
  <si>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</si>
  <si>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</si>
  <si>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</si>
  <si>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</si>
  <si>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</si>
  <si>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</si>
  <si>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</si>
  <si>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</si>
  <si>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</si>
  <si>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</si>
  <si>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</si>
  <si>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</si>
  <si>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</si>
  <si>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</si>
  <si>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</si>
  <si>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</si>
  <si>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</si>
  <si>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</si>
  <si>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</si>
  <si>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</si>
  <si>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</si>
  <si>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</si>
  <si>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</si>
  <si>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</si>
  <si>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</si>
  <si>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</si>
  <si>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</si>
  <si>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</si>
  <si>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</si>
  <si>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</si>
  <si>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</si>
  <si>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</si>
  <si>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</si>
  <si>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</si>
  <si>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</si>
  <si>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</si>
  <si>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</si>
  <si>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</si>
  <si>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</si>
  <si>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</si>
  <si>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</si>
  <si>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</si>
  <si>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</si>
  <si>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</si>
  <si>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</si>
  <si>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</si>
  <si>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</si>
  <si>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</si>
  <si>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</si>
  <si>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</si>
  <si>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</si>
  <si>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</si>
  <si>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</si>
  <si>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</si>
  <si>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</si>
  <si>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</si>
  <si>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</si>
  <si>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</si>
  <si>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</si>
  <si>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</si>
  <si>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</si>
  <si>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</si>
  <si>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</si>
  <si>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</si>
  <si>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</si>
  <si>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</si>
  <si>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</si>
  <si>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</si>
  <si>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</si>
  <si>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</si>
  <si>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</si>
  <si>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</si>
  <si>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</si>
  <si>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</si>
  <si>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</si>
  <si>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</si>
  <si>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</si>
  <si>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</si>
  <si>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</si>
  <si>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</si>
  <si>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</si>
  <si>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</si>
  <si>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</si>
  <si>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</si>
  <si>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</si>
  <si>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</si>
  <si>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</si>
  <si>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</si>
  <si>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</si>
  <si>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</si>
  <si>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</si>
  <si>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</si>
  <si>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</si>
  <si>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</si>
  <si>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</si>
  <si>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</si>
  <si>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</si>
  <si>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</si>
  <si>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</si>
  <si>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</si>
  <si>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</si>
  <si>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</si>
  <si>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</si>
  <si>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</si>
  <si>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</si>
  <si>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</si>
  <si>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</si>
  <si>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</si>
  <si>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</si>
  <si>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</si>
  <si>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</si>
  <si>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</si>
  <si>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</si>
  <si>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</si>
  <si>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</si>
  <si>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</si>
  <si>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</si>
  <si>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</si>
  <si>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</si>
  <si>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</si>
  <si>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</si>
  <si>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</si>
  <si>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</si>
  <si>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</si>
  <si>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</si>
  <si>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</si>
  <si>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</si>
  <si>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</si>
  <si>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</si>
  <si>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</si>
  <si>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</si>
  <si>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</si>
  <si>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</si>
  <si>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</si>
  <si>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</si>
  <si>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</si>
  <si>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</si>
  <si>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</si>
  <si>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</si>
  <si>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</si>
  <si>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</si>
  <si>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</si>
  <si>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</si>
  <si>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</si>
  <si>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</si>
  <si>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</si>
  <si>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</si>
  <si>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</si>
  <si>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</si>
  <si>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</si>
  <si>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</si>
  <si>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</si>
  <si>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</si>
  <si>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</si>
  <si>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</si>
  <si>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</si>
  <si>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</si>
  <si>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</si>
  <si>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</si>
  <si>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</si>
  <si>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</si>
  <si>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</si>
  <si>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</si>
  <si>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</si>
  <si>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</si>
  <si>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</si>
  <si>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</si>
  <si>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</si>
  <si>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</si>
  <si>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</si>
  <si>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</si>
  <si>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</si>
  <si>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</si>
  <si>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</si>
  <si>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</si>
  <si>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</si>
  <si>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</si>
  <si>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</si>
  <si>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</si>
  <si>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</si>
  <si>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</si>
  <si>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</si>
  <si>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</si>
  <si>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</si>
  <si>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</si>
  <si>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</si>
  <si>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</si>
  <si>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</si>
  <si>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</si>
  <si>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</si>
  <si>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</si>
  <si>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</si>
  <si>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</si>
  <si>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</si>
  <si>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</si>
  <si>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</si>
  <si>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</si>
  <si>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</si>
  <si>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</si>
  <si>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</si>
  <si>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</si>
  <si>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</si>
  <si>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</si>
  <si>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</si>
  <si>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</si>
  <si>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</si>
  <si>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</si>
  <si>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</si>
  <si>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</si>
  <si>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</si>
  <si>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</si>
  <si>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</si>
  <si>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</si>
  <si>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</si>
  <si>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</si>
  <si>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</si>
  <si>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</si>
  <si>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</si>
  <si>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</si>
  <si>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</si>
  <si>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</si>
  <si>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</si>
  <si>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</si>
  <si>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</si>
  <si>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</si>
  <si>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</si>
  <si>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</si>
  <si>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</si>
  <si>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</si>
  <si>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</si>
  <si>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</si>
  <si>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</si>
  <si>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</si>
  <si>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</si>
  <si>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</si>
  <si>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</si>
  <si>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</si>
  <si>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</si>
  <si>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</si>
  <si>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</si>
  <si>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</si>
  <si>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</si>
  <si>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</si>
  <si>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</si>
  <si>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</si>
  <si>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</si>
  <si>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</si>
  <si>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</si>
  <si>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</si>
  <si>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</si>
  <si>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</si>
  <si>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</si>
  <si>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</si>
  <si>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</si>
  <si>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</si>
  <si>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</si>
  <si>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</si>
  <si>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</si>
  <si>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</si>
  <si>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</si>
  <si>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</si>
  <si>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</si>
  <si>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</si>
  <si>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</si>
  <si>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</si>
  <si>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</si>
  <si>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</si>
  <si>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</si>
  <si>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</si>
  <si>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</si>
  <si>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</si>
  <si>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</si>
  <si>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</si>
  <si>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</si>
  <si>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</si>
  <si>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</si>
  <si>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</si>
  <si>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</si>
  <si>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</si>
  <si>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</si>
  <si>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</si>
  <si>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</si>
  <si>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</si>
  <si>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</si>
  <si>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</si>
  <si>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</si>
  <si>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</si>
  <si>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</si>
  <si>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</si>
  <si>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</si>
  <si>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</si>
  <si>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</si>
  <si>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</si>
  <si>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</si>
  <si>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</si>
  <si>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</si>
  <si>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</si>
  <si>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</si>
  <si>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</si>
  <si>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</si>
  <si>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</si>
  <si>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</si>
  <si>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</si>
  <si>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</si>
  <si>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</si>
  <si>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</si>
  <si>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</si>
  <si>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</si>
  <si>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</si>
  <si>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</si>
  <si>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</si>
  <si>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</si>
  <si>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</si>
  <si>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</si>
  <si>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</si>
  <si>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</si>
  <si>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</si>
  <si>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</si>
  <si>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</si>
  <si>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</si>
  <si>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</si>
  <si>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</si>
  <si>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</si>
  <si>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</si>
  <si>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</si>
  <si>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</si>
  <si>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</si>
  <si>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</si>
  <si>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</si>
  <si>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</si>
  <si>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</si>
  <si>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</si>
  <si>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</si>
  <si>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</si>
  <si>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</si>
  <si>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</si>
  <si>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</si>
  <si>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</si>
  <si>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</si>
  <si>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</si>
  <si>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</si>
  <si>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</si>
  <si>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</si>
  <si>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</si>
  <si>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</si>
  <si>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</si>
  <si>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</si>
  <si>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</si>
  <si>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</si>
  <si>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</si>
  <si>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</si>
  <si>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</si>
  <si>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</si>
  <si>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</si>
  <si>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</si>
  <si>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</si>
  <si>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</si>
  <si>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</si>
  <si>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</si>
  <si>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</si>
  <si>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</si>
  <si>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</si>
  <si>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</si>
  <si>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</si>
  <si>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</si>
  <si>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</si>
  <si>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</si>
  <si>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</si>
  <si>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</si>
  <si>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</si>
  <si>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</si>
  <si>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</si>
  <si>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</si>
  <si>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</si>
  <si>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</si>
  <si>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</si>
  <si>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</si>
  <si>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</si>
  <si>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</si>
  <si>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</si>
  <si>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</si>
  <si>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</si>
  <si>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</si>
  <si>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</si>
  <si>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</si>
  <si>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</si>
  <si>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</si>
  <si>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</si>
  <si>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</si>
  <si>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</si>
  <si>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</si>
  <si>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</si>
  <si>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</si>
  <si>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</si>
  <si>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</si>
  <si>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</si>
  <si>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</si>
  <si>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</si>
  <si>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</si>
  <si>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</si>
  <si>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</si>
  <si>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</si>
  <si>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</si>
  <si>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</si>
  <si>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</si>
  <si>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</si>
  <si>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</si>
  <si>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</si>
  <si>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</si>
  <si>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</si>
  <si>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</si>
  <si>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</si>
  <si>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</si>
  <si>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</si>
  <si>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</si>
  <si>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</si>
  <si>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</si>
  <si>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</si>
  <si>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</si>
  <si>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</si>
  <si>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</si>
  <si>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</si>
  <si>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</si>
  <si>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</si>
  <si>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</si>
  <si>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</si>
  <si>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</si>
  <si>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</si>
  <si>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</si>
  <si>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</si>
  <si>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</si>
  <si>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</si>
  <si>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</si>
  <si>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</si>
  <si>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</si>
  <si>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</si>
  <si>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</si>
  <si>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</si>
  <si>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</si>
  <si>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</si>
  <si>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</si>
  <si>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</si>
  <si>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</si>
  <si>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</si>
  <si>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</si>
  <si>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</si>
  <si>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</si>
  <si>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</si>
  <si>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</si>
  <si>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</si>
  <si>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</si>
  <si>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</si>
  <si>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</si>
  <si>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</si>
  <si>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</si>
  <si>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</si>
  <si>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</si>
  <si>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</si>
  <si>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</si>
  <si>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</si>
  <si>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</si>
  <si>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</si>
  <si>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</si>
  <si>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</si>
  <si>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</si>
  <si>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</si>
  <si>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</si>
  <si>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</si>
  <si>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</si>
  <si>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</si>
  <si>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</si>
  <si>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</si>
  <si>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</si>
  <si>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</si>
  <si>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</si>
  <si>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</si>
  <si>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</si>
  <si>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</si>
  <si>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</si>
  <si>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</si>
  <si>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</si>
  <si>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</si>
  <si>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</si>
  <si>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</si>
  <si>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</si>
  <si>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</si>
  <si>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</si>
  <si>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</si>
  <si>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</si>
  <si>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</si>
  <si>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</si>
  <si>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</si>
  <si>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</si>
  <si>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</si>
  <si>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</si>
  <si>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</si>
  <si>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</si>
  <si>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</si>
  <si>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</si>
  <si>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</si>
  <si>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</si>
  <si>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</si>
  <si>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</si>
  <si>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</si>
  <si>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</si>
  <si>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</si>
  <si>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</si>
  <si>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</si>
  <si>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</si>
  <si>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</si>
  <si>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</si>
  <si>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</si>
  <si>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</si>
  <si>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</si>
  <si>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</si>
  <si>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</si>
  <si>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</si>
  <si>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</si>
  <si>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</si>
  <si>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</si>
  <si>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</si>
  <si>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</si>
  <si>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</si>
  <si>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</si>
  <si>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</si>
  <si>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</si>
  <si>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</si>
  <si>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</si>
  <si>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</si>
  <si>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</si>
  <si>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</si>
  <si>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</si>
  <si>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</si>
  <si>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</si>
  <si>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</si>
  <si>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</si>
  <si>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</si>
  <si>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</si>
  <si>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</si>
  <si>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</si>
  <si>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</si>
  <si>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</si>
  <si>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</si>
  <si>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</si>
  <si>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</si>
  <si>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</si>
  <si>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</si>
  <si>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</si>
  <si>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</si>
  <si>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</si>
  <si>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</si>
  <si>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</si>
  <si>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</si>
  <si>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</si>
  <si>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</si>
  <si>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</si>
  <si>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</si>
  <si>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</si>
  <si>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</si>
  <si>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</si>
  <si>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</si>
  <si>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</si>
  <si>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</si>
  <si>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</si>
  <si>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</si>
  <si>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</si>
  <si>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</si>
  <si>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</si>
  <si>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</si>
  <si>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</si>
  <si>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</si>
  <si>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</si>
  <si>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</si>
  <si>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</si>
  <si>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</si>
  <si>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</si>
  <si>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</si>
  <si>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</si>
  <si>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</si>
  <si>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</si>
  <si>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</si>
  <si>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</si>
  <si>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</si>
  <si>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</si>
  <si>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</si>
  <si>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</si>
  <si>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</si>
  <si>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</si>
  <si>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</si>
  <si>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</si>
  <si>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</si>
  <si>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</si>
  <si>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</si>
  <si>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</si>
  <si>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</si>
  <si>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</si>
  <si>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</si>
  <si>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</si>
  <si>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</si>
  <si>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</si>
  <si>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</si>
  <si>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</si>
  <si>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</si>
  <si>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</si>
  <si>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</si>
  <si>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</si>
  <si>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</si>
  <si>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</si>
  <si>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</si>
  <si>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</si>
  <si>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</si>
  <si>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</si>
  <si>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</si>
  <si>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</si>
  <si>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</si>
  <si>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</si>
  <si>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</si>
  <si>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</si>
  <si>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</si>
  <si>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</si>
  <si>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</si>
  <si>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</si>
  <si>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</si>
  <si>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</si>
  <si>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</si>
  <si>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</si>
  <si>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</si>
  <si>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</si>
  <si>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</si>
  <si>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</si>
  <si>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</si>
  <si>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</si>
  <si>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</si>
  <si>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</si>
  <si>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</si>
  <si>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</si>
  <si>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</si>
  <si>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</si>
  <si>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</si>
  <si>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</si>
  <si>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</si>
  <si>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</si>
  <si>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</si>
  <si>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</si>
  <si>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</si>
  <si>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</si>
  <si>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</si>
  <si>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</si>
  <si>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</si>
  <si>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</si>
  <si>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</si>
  <si>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</si>
  <si>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</si>
  <si>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</si>
  <si>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</si>
  <si>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</si>
  <si>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</si>
  <si>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</si>
  <si>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</si>
  <si>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</si>
  <si>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</si>
  <si>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</si>
  <si>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</si>
  <si>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</si>
  <si>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</si>
  <si>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</si>
  <si>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</si>
  <si>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</si>
  <si>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</si>
  <si>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</si>
  <si>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</si>
  <si>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</si>
  <si>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</si>
  <si>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</si>
  <si>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</si>
  <si>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</si>
  <si>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</si>
  <si>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</si>
  <si>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</si>
  <si>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</si>
  <si>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</si>
  <si>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</si>
  <si>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</si>
  <si>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</si>
  <si>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</si>
  <si>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</si>
  <si>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</si>
  <si>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</si>
  <si>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</si>
  <si>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</si>
  <si>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</si>
  <si>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</si>
  <si>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</si>
  <si>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</si>
  <si>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</si>
  <si>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</si>
  <si>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</si>
  <si>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</si>
  <si>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</si>
  <si>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</si>
  <si>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</si>
  <si>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</si>
  <si>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</si>
  <si>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</si>
  <si>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</si>
  <si>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</si>
  <si>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</si>
  <si>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</si>
  <si>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</si>
  <si>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</si>
  <si>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</si>
  <si>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</si>
  <si>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</si>
  <si>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</si>
  <si>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</si>
  <si>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</si>
  <si>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</si>
  <si>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</si>
  <si>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</si>
  <si>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</si>
  <si>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</si>
  <si>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</si>
  <si>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</si>
  <si>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</si>
  <si>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</si>
  <si>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</si>
  <si>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</si>
  <si>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</si>
  <si>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</si>
  <si>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</si>
  <si>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</si>
  <si>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</si>
  <si>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</si>
  <si>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</si>
  <si>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</si>
  <si>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</si>
  <si>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</si>
  <si>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</si>
  <si>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</si>
  <si>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</si>
  <si>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</si>
  <si>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</si>
  <si>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</si>
  <si>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</si>
  <si>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</si>
  <si>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</si>
  <si>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</si>
  <si>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</si>
  <si>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</si>
  <si>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</si>
  <si>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</si>
  <si>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</si>
  <si>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</si>
  <si>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</si>
  <si>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</si>
  <si>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</si>
  <si>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</si>
  <si>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</si>
  <si>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</si>
  <si>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</si>
  <si>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</si>
  <si>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</si>
  <si>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</si>
  <si>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</si>
  <si>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</si>
  <si>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</si>
  <si>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</si>
  <si>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</si>
  <si>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</si>
  <si>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</si>
  <si>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</si>
  <si>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</si>
  <si>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</si>
  <si>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</si>
  <si>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</si>
  <si>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</si>
  <si>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</si>
  <si>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</si>
  <si>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</si>
  <si>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</si>
  <si>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</si>
  <si>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</si>
  <si>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</si>
  <si>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</si>
  <si>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</si>
  <si>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</si>
  <si>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</si>
  <si>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</si>
  <si>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</si>
  <si>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</si>
  <si>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</si>
  <si>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</si>
  <si>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</si>
  <si>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</si>
  <si>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</si>
  <si>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</si>
  <si>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</si>
  <si>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</si>
  <si>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</si>
  <si>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</si>
  <si>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</si>
  <si>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</si>
  <si>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</si>
  <si>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</si>
  <si>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</si>
  <si>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</si>
  <si>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</si>
  <si>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</si>
  <si>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</si>
  <si>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</si>
  <si>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</si>
  <si>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</si>
  <si>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</si>
  <si>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</si>
  <si>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</si>
  <si>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</si>
  <si>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</si>
  <si>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</si>
  <si>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</si>
  <si>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</si>
  <si>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</si>
  <si>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</si>
  <si>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</si>
  <si>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</si>
  <si>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</si>
  <si>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</si>
  <si>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</si>
  <si>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</si>
  <si>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</si>
  <si>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</si>
  <si>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</si>
  <si>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</si>
  <si>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</si>
  <si>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</si>
  <si>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</si>
  <si>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</si>
  <si>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</si>
  <si>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</si>
  <si>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</si>
  <si>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</si>
  <si>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</si>
  <si>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</si>
  <si>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</si>
  <si>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</si>
  <si>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</si>
  <si>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</si>
  <si>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</si>
  <si>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</si>
  <si>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</si>
  <si>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</si>
  <si>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</si>
  <si>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</si>
  <si>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</si>
  <si>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</si>
  <si>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</si>
  <si>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</si>
  <si>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</si>
  <si>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</si>
  <si>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</si>
  <si>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</si>
  <si>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</si>
  <si>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</si>
  <si>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</si>
  <si>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</si>
  <si>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</si>
  <si>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</si>
  <si>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</si>
  <si>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</si>
  <si>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</si>
  <si>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</si>
  <si>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</si>
  <si>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</si>
  <si>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</si>
  <si>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</si>
  <si>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</si>
  <si>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</si>
  <si>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</si>
  <si>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</si>
  <si>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</si>
  <si>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</si>
  <si>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</si>
  <si>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</si>
  <si>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</si>
  <si>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</si>
  <si>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</si>
  <si>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</si>
  <si>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</si>
  <si>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</si>
  <si>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</si>
  <si>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</si>
  <si>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</si>
  <si>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</si>
  <si>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</si>
  <si>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</si>
  <si>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</si>
  <si>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</si>
  <si>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</si>
  <si>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</si>
  <si>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</si>
  <si>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</si>
  <si>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</si>
  <si>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</si>
  <si>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</si>
  <si>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</si>
  <si>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</si>
  <si>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</si>
  <si>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</si>
  <si>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</si>
  <si>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</si>
  <si>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</si>
  <si>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</si>
  <si>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</si>
  <si>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</si>
  <si>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</si>
  <si>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</si>
  <si>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</si>
  <si>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</si>
  <si>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</si>
  <si>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</si>
  <si>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</si>
  <si>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</si>
  <si>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</si>
  <si>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</si>
  <si>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</si>
  <si>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</si>
  <si>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</si>
  <si>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</si>
  <si>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</si>
  <si>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</si>
  <si>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</si>
  <si>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</si>
  <si>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</si>
  <si>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</si>
  <si>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</si>
  <si>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</si>
  <si>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</si>
  <si>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</si>
  <si>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</si>
  <si>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</si>
  <si>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</si>
  <si>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</si>
  <si>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</si>
  <si>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</si>
  <si>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</si>
  <si>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</si>
  <si>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</si>
  <si>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</si>
  <si>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</si>
  <si>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</si>
  <si>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</si>
  <si>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</si>
  <si>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</si>
  <si>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</si>
  <si>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</si>
  <si>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</si>
  <si>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</si>
  <si>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</si>
  <si>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</si>
  <si>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</si>
  <si>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</si>
  <si>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</si>
  <si>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</si>
  <si>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</si>
  <si>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</si>
  <si>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</si>
  <si>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</si>
  <si>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</si>
  <si>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</si>
  <si>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</si>
  <si>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</si>
  <si>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</si>
  <si>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</si>
  <si>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</si>
  <si>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</si>
  <si>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</si>
  <si>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</si>
  <si>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</si>
  <si>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</si>
  <si>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</si>
  <si>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</si>
  <si>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</si>
  <si>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</si>
  <si>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</si>
  <si>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</si>
  <si>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</si>
  <si>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</si>
  <si>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</si>
  <si>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</si>
  <si>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</si>
  <si>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</si>
  <si>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</si>
  <si>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</si>
  <si>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</si>
  <si>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</si>
  <si>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</si>
  <si>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</si>
  <si>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</si>
  <si>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</si>
  <si>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</si>
  <si>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</si>
  <si>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</si>
  <si>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</si>
  <si>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</si>
  <si>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</si>
  <si>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</si>
  <si>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</si>
  <si>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</si>
  <si>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</si>
  <si>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</si>
  <si>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</si>
  <si>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</si>
  <si>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</si>
  <si>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</si>
  <si>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</si>
  <si>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</si>
  <si>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</si>
  <si>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</si>
  <si>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</si>
  <si>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</si>
  <si>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</si>
  <si>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</si>
  <si>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</si>
  <si>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</si>
  <si>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</si>
  <si>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</si>
  <si>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</si>
  <si>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</si>
  <si>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</si>
  <si>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</si>
  <si>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</si>
  <si>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</si>
  <si>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</si>
  <si>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</si>
  <si>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</si>
  <si>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</si>
  <si>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</si>
  <si>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</si>
  <si>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</si>
  <si>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</si>
  <si>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</si>
  <si>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</si>
  <si>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</si>
  <si>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</si>
  <si>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</si>
  <si>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</si>
  <si>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</si>
  <si>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</si>
  <si>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</si>
  <si>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</si>
  <si>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</si>
  <si>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</si>
  <si>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</si>
  <si>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</si>
  <si>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</si>
  <si>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</si>
  <si>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</si>
  <si>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</si>
  <si>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</si>
  <si>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</si>
  <si>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</si>
  <si>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</si>
  <si>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</si>
  <si>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</si>
  <si>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</si>
  <si>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</si>
  <si>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</si>
  <si>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</si>
  <si>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</si>
  <si>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</si>
  <si>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</si>
  <si>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</si>
  <si>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</si>
  <si>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</si>
  <si>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</si>
  <si>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</si>
  <si>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</si>
  <si>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</si>
  <si>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</si>
  <si>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</si>
  <si>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</si>
  <si>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</si>
  <si>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</si>
  <si>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</si>
  <si>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</si>
  <si>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</si>
  <si>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</si>
  <si>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</si>
  <si>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</si>
  <si>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</si>
  <si>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</si>
  <si>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</si>
  <si>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</si>
  <si>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</si>
  <si>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</si>
  <si>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</si>
  <si>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</si>
  <si>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</si>
  <si>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</si>
  <si>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</si>
  <si>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</si>
  <si>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</si>
  <si>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</si>
  <si>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</si>
  <si>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</si>
  <si>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</si>
  <si>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</si>
  <si>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</si>
  <si>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</si>
  <si>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</si>
  <si>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</si>
  <si>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</si>
  <si>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</si>
  <si>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</si>
  <si>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</si>
  <si>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</si>
  <si>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</si>
  <si>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</si>
  <si>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</si>
  <si>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</si>
  <si>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</si>
  <si>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</si>
  <si>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</si>
  <si>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</si>
  <si>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</si>
  <si>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</si>
  <si>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</si>
  <si>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</si>
  <si>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</si>
  <si>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</si>
  <si>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</si>
  <si>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</si>
  <si>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</si>
  <si>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</si>
  <si>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</si>
  <si>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</si>
  <si>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</si>
  <si>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</si>
  <si>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</si>
  <si>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</si>
  <si>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</si>
  <si>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</si>
  <si>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</si>
  <si>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</si>
  <si>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</si>
  <si>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</si>
  <si>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</si>
  <si>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</si>
  <si>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</si>
  <si>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</si>
  <si>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</si>
  <si>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</si>
  <si>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</si>
  <si>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</si>
  <si>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</si>
  <si>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</si>
  <si>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</si>
  <si>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</si>
  <si>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</si>
  <si>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</si>
  <si>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</si>
  <si>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</si>
  <si>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</si>
  <si>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</si>
  <si>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</si>
  <si>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</si>
  <si>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</si>
  <si>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</si>
  <si>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</si>
  <si>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</si>
  <si>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</si>
  <si>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</si>
  <si>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</si>
  <si>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</si>
  <si>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</si>
  <si>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</si>
  <si>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</si>
  <si>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</si>
  <si>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</si>
  <si>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</si>
  <si>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</si>
  <si>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</si>
  <si>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</si>
  <si>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</si>
  <si>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</si>
  <si>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</si>
  <si>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</si>
  <si>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</si>
  <si>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</si>
  <si>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</si>
  <si>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</si>
  <si>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</si>
  <si>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</si>
  <si>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</si>
  <si>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</si>
  <si>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</si>
  <si>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</si>
  <si>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</si>
  <si>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</si>
  <si>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</si>
  <si>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</si>
  <si>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</si>
  <si>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</si>
  <si>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</si>
  <si>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</si>
  <si>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</si>
  <si>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</si>
  <si>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</si>
  <si>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</si>
  <si>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</si>
  <si>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</si>
  <si>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</si>
  <si>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</si>
  <si>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</si>
  <si>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</si>
  <si>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</si>
  <si>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</si>
  <si>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</si>
  <si>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</si>
  <si>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</si>
  <si>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</si>
  <si>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</si>
  <si>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</si>
  <si>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</si>
  <si>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</si>
  <si>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</si>
  <si>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</si>
  <si>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</si>
  <si>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</si>
  <si>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</si>
  <si>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</si>
  <si>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</si>
  <si>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</si>
  <si>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</si>
  <si>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</si>
  <si>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</si>
  <si>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</si>
  <si>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</si>
  <si>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</si>
  <si>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</si>
  <si>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</si>
  <si>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</si>
  <si>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</si>
  <si>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</si>
  <si>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</si>
  <si>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</si>
  <si>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</si>
  <si>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</si>
  <si>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</si>
  <si>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</si>
  <si>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</si>
  <si>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</si>
  <si>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</si>
  <si>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</si>
  <si>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</si>
  <si>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</si>
  <si>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</si>
  <si>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</si>
  <si>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</si>
  <si>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</si>
  <si>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</si>
  <si>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</si>
  <si>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</si>
  <si>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</si>
  <si>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</si>
  <si>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</si>
  <si>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</si>
  <si>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</si>
  <si>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</si>
  <si>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</si>
  <si>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</si>
  <si>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</si>
  <si>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</si>
  <si>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</si>
  <si>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</si>
  <si>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</si>
  <si>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</si>
  <si>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</si>
  <si>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</si>
  <si>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</si>
  <si>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</si>
  <si>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</si>
  <si>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</si>
  <si>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</si>
  <si>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</si>
  <si>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</si>
  <si>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</si>
  <si>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</si>
  <si>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</si>
  <si>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</si>
  <si>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</si>
  <si>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</si>
  <si>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</si>
  <si>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</si>
  <si>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</si>
  <si>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</si>
  <si>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</si>
  <si>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</si>
  <si>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</si>
  <si>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</si>
  <si>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</si>
  <si>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</si>
  <si>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</si>
  <si>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</si>
  <si>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</si>
  <si>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</si>
  <si>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</si>
  <si>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</si>
  <si>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</si>
  <si>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</si>
  <si>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</si>
  <si>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</si>
  <si>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</si>
  <si>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</si>
  <si>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</si>
  <si>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</si>
  <si>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</si>
  <si>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</si>
  <si>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</si>
  <si>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</si>
  <si>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</si>
  <si>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</si>
  <si>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</si>
  <si>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</si>
  <si>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</si>
  <si>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</si>
  <si>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</si>
  <si>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</si>
  <si>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</si>
  <si>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</si>
  <si>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</si>
  <si>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</si>
  <si>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</si>
  <si>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</si>
  <si>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</si>
  <si>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</si>
  <si>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</si>
  <si>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</si>
  <si>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</si>
  <si>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</si>
  <si>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</si>
  <si>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</si>
  <si>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</si>
  <si>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</si>
  <si>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</si>
  <si>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</si>
  <si>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</si>
  <si>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</si>
  <si>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</si>
  <si>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</si>
  <si>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</si>
  <si>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</si>
  <si>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</si>
  <si>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</si>
  <si>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</si>
  <si>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</si>
  <si>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</si>
  <si>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</si>
  <si>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</si>
  <si>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</si>
  <si>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</si>
  <si>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</si>
  <si>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</si>
  <si>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</si>
  <si>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</si>
  <si>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</si>
  <si>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</si>
  <si>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</si>
  <si>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</si>
  <si>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</si>
  <si>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</si>
  <si>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</si>
  <si>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</si>
  <si>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</si>
  <si>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</si>
  <si>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</si>
  <si>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</si>
  <si>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</si>
  <si>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</si>
  <si>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</si>
  <si>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</si>
  <si>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</si>
  <si>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</si>
  <si>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</si>
  <si>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</si>
  <si>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</si>
  <si>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</si>
  <si>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</si>
  <si>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</si>
  <si>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</si>
  <si>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</si>
  <si>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</si>
  <si>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</si>
  <si>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</si>
  <si>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</si>
  <si>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</si>
  <si>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</si>
  <si>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</si>
  <si>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</si>
  <si>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</si>
  <si>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</si>
  <si>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</si>
  <si>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</si>
  <si>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</si>
  <si>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</si>
  <si>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</si>
  <si>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</si>
  <si>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</si>
  <si>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</si>
  <si>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</si>
  <si>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</si>
  <si>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</si>
  <si>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</si>
  <si>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</si>
  <si>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</si>
  <si>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</si>
  <si>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</si>
  <si>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</si>
  <si>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</si>
  <si>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</si>
  <si>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</si>
  <si>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</si>
  <si>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</si>
  <si>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</si>
  <si>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</si>
  <si>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</si>
  <si>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</si>
  <si>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</si>
  <si>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</si>
  <si>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</si>
  <si>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</si>
  <si>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</si>
  <si>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</si>
  <si>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</si>
  <si>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</si>
  <si>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</si>
  <si>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</si>
  <si>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</si>
  <si>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</si>
  <si>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</si>
  <si>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</si>
  <si>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</si>
  <si>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</si>
  <si>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</si>
  <si>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</si>
  <si>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</si>
  <si>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</si>
  <si>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</si>
  <si>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</si>
  <si>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</si>
  <si>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</si>
  <si>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</si>
  <si>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</si>
  <si>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</si>
  <si>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</si>
  <si>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</si>
  <si>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</si>
  <si>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</si>
  <si>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</si>
  <si>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</si>
  <si>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</si>
  <si>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</si>
  <si>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</si>
  <si>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</si>
  <si>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</si>
  <si>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</si>
  <si>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</si>
  <si>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</si>
  <si>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</si>
  <si>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</si>
  <si>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</si>
  <si>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</si>
  <si>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</si>
  <si>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</si>
  <si>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</si>
  <si>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</si>
  <si>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</si>
  <si>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</si>
  <si>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</si>
  <si>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</si>
  <si>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</si>
  <si>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</si>
  <si>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</si>
  <si>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</si>
  <si>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</si>
  <si>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</si>
  <si>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</si>
  <si>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</si>
  <si>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</si>
  <si>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</si>
  <si>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</si>
  <si>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</si>
  <si>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</si>
  <si>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</si>
  <si>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</si>
  <si>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</si>
  <si>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</si>
  <si>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</si>
  <si>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</si>
  <si>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</si>
  <si>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</si>
  <si>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</si>
  <si>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</si>
  <si>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</si>
  <si>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</si>
  <si>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</si>
  <si>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</si>
  <si>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</si>
  <si>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</si>
  <si>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</si>
  <si>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</si>
  <si>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</si>
  <si>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</si>
  <si>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</si>
  <si>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</si>
  <si>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</si>
  <si>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</si>
  <si>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</si>
  <si>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</si>
  <si>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</si>
  <si>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</si>
  <si>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</si>
  <si>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</si>
  <si>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</si>
  <si>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</si>
  <si>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</si>
  <si>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</si>
  <si>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</si>
  <si>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</si>
  <si>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</si>
  <si>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</si>
  <si>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</si>
  <si>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</si>
  <si>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</si>
  <si>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</si>
  <si>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</si>
  <si>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</si>
  <si>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</si>
  <si>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</si>
  <si>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</si>
  <si>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</si>
  <si>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</si>
  <si>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</si>
  <si>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</si>
  <si>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</si>
  <si>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</si>
  <si>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</si>
  <si>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</si>
  <si>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</si>
  <si>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</si>
  <si>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</si>
  <si>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</si>
  <si>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</si>
  <si>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</si>
  <si>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</si>
  <si>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</si>
  <si>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</si>
  <si>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</si>
  <si>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</si>
  <si>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</si>
  <si>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</si>
  <si>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</si>
  <si>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</si>
  <si>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</si>
  <si>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</si>
  <si>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</si>
  <si>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</si>
  <si>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</si>
  <si>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</si>
  <si>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</si>
  <si>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</si>
  <si>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</si>
  <si>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</si>
  <si>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</si>
  <si>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</si>
  <si>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</si>
  <si>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</si>
  <si>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</si>
  <si>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</si>
  <si>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</si>
  <si>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</si>
  <si>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</si>
  <si>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</si>
  <si>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</si>
  <si>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</si>
  <si>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</si>
  <si>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</si>
  <si>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</si>
  <si>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</si>
  <si>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</si>
  <si>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</si>
  <si>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</si>
  <si>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</si>
  <si>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</si>
  <si>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</si>
  <si>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</si>
  <si>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</si>
  <si>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</si>
  <si>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</si>
  <si>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</si>
  <si>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</si>
  <si>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</si>
  <si>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</si>
  <si>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</si>
  <si>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</si>
  <si>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</si>
  <si>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</si>
  <si>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</si>
  <si>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</si>
  <si>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</si>
  <si>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</si>
  <si>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</si>
  <si>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</si>
  <si>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</si>
  <si>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</si>
  <si>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</si>
  <si>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</si>
  <si>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</si>
  <si>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</si>
  <si>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</si>
  <si>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</si>
  <si>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</si>
  <si>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</si>
  <si>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</si>
  <si>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</si>
  <si>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</si>
  <si>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</si>
  <si>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</si>
  <si>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</si>
  <si>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</si>
  <si>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</si>
  <si>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</si>
  <si>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</si>
  <si>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</si>
  <si>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</si>
  <si>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</si>
  <si>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</si>
  <si>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</si>
  <si>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</si>
  <si>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</si>
  <si>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</si>
  <si>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</si>
  <si>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</si>
  <si>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</si>
  <si>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</si>
  <si>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</si>
  <si>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</si>
  <si>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</si>
  <si>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</si>
  <si>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</si>
  <si>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</si>
  <si>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</si>
  <si>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</si>
  <si>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</si>
  <si>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</si>
  <si>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</si>
  <si>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</si>
  <si>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</si>
  <si>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</si>
  <si>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</si>
  <si>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</si>
  <si>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</si>
  <si>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</si>
  <si>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</si>
  <si>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</si>
  <si>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</si>
  <si>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</si>
  <si>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</si>
  <si>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</si>
  <si>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</si>
  <si>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</si>
  <si>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</si>
  <si>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</si>
  <si>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</si>
  <si>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</si>
  <si>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</si>
  <si>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</si>
  <si>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</si>
  <si>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</si>
  <si>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</si>
  <si>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</si>
  <si>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</si>
  <si>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</si>
  <si>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</si>
  <si>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</si>
  <si>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</si>
  <si>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</si>
  <si>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</si>
  <si>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</si>
  <si>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</si>
  <si>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</si>
  <si>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</si>
  <si>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</si>
  <si>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</si>
  <si>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</si>
  <si>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</si>
  <si>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</si>
  <si>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</si>
  <si>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</si>
  <si>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</si>
  <si>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</si>
  <si>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</si>
  <si>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</si>
  <si>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</si>
  <si>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</si>
  <si>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</si>
  <si>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</si>
  <si>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</si>
  <si>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</si>
  <si>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</si>
  <si>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</si>
  <si>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</si>
  <si>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</si>
  <si>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</si>
  <si>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</si>
  <si>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</si>
  <si>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</si>
  <si>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</si>
  <si>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</si>
  <si>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</si>
  <si>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</si>
  <si>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</si>
  <si>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</si>
  <si>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</si>
  <si>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</si>
  <si>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</si>
  <si>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</si>
  <si>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</si>
  <si>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</si>
  <si>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</si>
  <si>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</si>
  <si>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</si>
  <si>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</si>
  <si>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</si>
  <si>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</si>
  <si>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</si>
  <si>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</si>
  <si>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</si>
  <si>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</si>
  <si>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</si>
  <si>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</si>
  <si>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</si>
  <si>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</si>
  <si>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</si>
  <si>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</si>
  <si>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</si>
  <si>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</si>
  <si>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</si>
  <si>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</si>
  <si>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</si>
  <si>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</si>
  <si>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</si>
  <si>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</si>
  <si>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</si>
  <si>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</si>
  <si>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</si>
  <si>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</si>
  <si>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</si>
  <si>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</si>
  <si>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</si>
  <si>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</si>
  <si>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</si>
  <si>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</si>
  <si>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</si>
  <si>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</si>
  <si>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</si>
  <si>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</si>
  <si>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</si>
  <si>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</si>
  <si>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</si>
  <si>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</si>
  <si>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</si>
  <si>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</si>
  <si>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</si>
  <si>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</si>
  <si>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</si>
  <si>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</si>
  <si>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</si>
  <si>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</si>
  <si>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</si>
  <si>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</si>
  <si>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</si>
  <si>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</si>
  <si>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</si>
  <si>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</si>
  <si>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</si>
  <si>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</si>
  <si>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</si>
  <si>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</si>
  <si>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</si>
  <si>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</si>
  <si>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</si>
  <si>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</si>
  <si>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</si>
  <si>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</si>
  <si>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</si>
  <si>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</si>
  <si>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</si>
  <si>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</si>
  <si>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</si>
  <si>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</si>
  <si>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</si>
  <si>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</si>
  <si>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</si>
  <si>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</si>
  <si>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</si>
  <si>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</si>
  <si>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</si>
  <si>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</si>
  <si>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</si>
  <si>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</si>
  <si>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</si>
  <si>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</si>
  <si>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</si>
  <si>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</si>
  <si>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</si>
  <si>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</si>
  <si>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</si>
  <si>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</si>
  <si>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</si>
  <si>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</si>
  <si>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</si>
  <si>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</si>
  <si>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</si>
  <si>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</si>
  <si>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</si>
  <si>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</si>
  <si>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</si>
  <si>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</si>
  <si>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</si>
  <si>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</si>
  <si>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</si>
  <si>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</si>
  <si>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</si>
  <si>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</si>
  <si>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</si>
  <si>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</si>
  <si>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</si>
  <si>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</si>
  <si>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</si>
  <si>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</si>
  <si>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</si>
  <si>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</si>
  <si>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</si>
  <si>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</si>
  <si>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</si>
  <si>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</si>
  <si>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</si>
  <si>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</si>
  <si>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</si>
  <si>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</si>
  <si>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</si>
  <si>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</si>
  <si>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</si>
  <si>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</si>
  <si>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</si>
  <si>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</si>
  <si>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</si>
  <si>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</si>
  <si>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</si>
  <si>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</si>
  <si>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</si>
  <si>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</si>
  <si>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</si>
  <si>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</si>
  <si>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</si>
  <si>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</si>
  <si>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</si>
  <si>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</si>
  <si>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</si>
  <si>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</si>
  <si>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</si>
  <si>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</si>
  <si>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</si>
  <si>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</si>
  <si>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</si>
  <si>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</si>
  <si>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</si>
  <si>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</si>
  <si>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</si>
  <si>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</si>
  <si>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</si>
  <si>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</si>
  <si>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</si>
  <si>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</si>
  <si>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</si>
  <si>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</si>
  <si>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</si>
  <si>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</si>
  <si>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</si>
  <si>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</si>
  <si>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</si>
  <si>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</si>
  <si>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</si>
  <si>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</si>
  <si>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</si>
  <si>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</si>
  <si>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</si>
  <si>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</si>
  <si>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</si>
  <si>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</si>
  <si>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</si>
  <si>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</si>
  <si>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</si>
  <si>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</si>
  <si>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</si>
  <si>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</si>
  <si>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</si>
  <si>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</si>
  <si>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</si>
  <si>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</si>
  <si>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</si>
  <si>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</si>
  <si>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</si>
  <si>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</si>
  <si>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</si>
  <si>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</si>
  <si>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</si>
  <si>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</si>
  <si>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</si>
  <si>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</si>
  <si>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</si>
  <si>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</si>
  <si>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</si>
  <si>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</si>
  <si>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</si>
  <si>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</si>
  <si>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</si>
  <si>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</si>
  <si>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</si>
  <si>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</si>
  <si>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</si>
  <si>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</si>
  <si>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</si>
  <si>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</si>
  <si>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</si>
  <si>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</si>
  <si>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</si>
  <si>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</si>
  <si>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</si>
  <si>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</si>
  <si>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</si>
  <si>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</si>
  <si>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</si>
  <si>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</si>
  <si>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</si>
  <si>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</si>
  <si>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</si>
  <si>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</si>
  <si>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</si>
  <si>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</si>
  <si>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</si>
  <si>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</si>
  <si>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</si>
  <si>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</si>
  <si>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</si>
  <si>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</si>
  <si>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</si>
  <si>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</si>
  <si>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</si>
  <si>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</si>
  <si>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</si>
  <si>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</si>
  <si>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</si>
  <si>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</si>
  <si>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</si>
  <si>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</si>
  <si>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</si>
  <si>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</si>
  <si>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</si>
  <si>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</si>
  <si>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</si>
  <si>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</si>
  <si>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</si>
  <si>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</si>
  <si>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</si>
  <si>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</si>
  <si>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</si>
  <si>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</si>
  <si>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</si>
  <si>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</si>
  <si>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</si>
  <si>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</si>
  <si>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</si>
  <si>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</si>
  <si>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</si>
  <si>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</si>
  <si>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</si>
  <si>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</si>
  <si>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</si>
  <si>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</si>
  <si>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</si>
  <si>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</si>
  <si>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</si>
  <si>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</si>
  <si>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</si>
  <si>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</si>
  <si>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</si>
  <si>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</si>
  <si>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</si>
  <si>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</si>
  <si>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</si>
  <si>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</si>
  <si>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</si>
  <si>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</si>
  <si>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</si>
  <si>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</si>
  <si>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</si>
  <si>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</si>
  <si>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</si>
  <si>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</si>
  <si>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</si>
  <si>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</si>
  <si>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</si>
  <si>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</si>
  <si>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</si>
  <si>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</si>
  <si>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</si>
  <si>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</si>
  <si>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</si>
  <si>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</si>
  <si>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</si>
  <si>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</si>
  <si>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</si>
  <si>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</si>
  <si>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</si>
  <si>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</si>
  <si>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</si>
  <si>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</si>
  <si>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</si>
  <si>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</si>
  <si>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</si>
  <si>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</si>
  <si>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</si>
  <si>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</si>
  <si>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</si>
  <si>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</si>
  <si>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</si>
  <si>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</si>
  <si>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</si>
  <si>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</si>
  <si>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</si>
  <si>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</si>
  <si>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</si>
  <si>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</si>
  <si>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</si>
  <si>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</si>
  <si>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</si>
  <si>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</si>
  <si>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</si>
  <si>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</si>
  <si>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</si>
  <si>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</si>
  <si>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</si>
  <si>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</si>
  <si>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</si>
  <si>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</si>
  <si>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</si>
  <si>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</si>
  <si>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</si>
  <si>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</si>
  <si>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</si>
  <si>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</si>
  <si>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</si>
  <si>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</si>
  <si>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</si>
  <si>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</si>
  <si>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</si>
  <si>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</si>
  <si>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</si>
  <si>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</si>
  <si>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</si>
  <si>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</si>
  <si>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</si>
  <si>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</si>
  <si>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</si>
  <si>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</si>
  <si>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</si>
  <si>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</si>
  <si>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</si>
  <si>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</si>
  <si>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</si>
  <si>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</si>
  <si>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</si>
  <si>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</si>
  <si>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</si>
  <si>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</si>
  <si>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</si>
  <si>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</si>
  <si>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</si>
  <si>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</si>
  <si>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</si>
  <si>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</si>
  <si>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</si>
  <si>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</si>
  <si>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</si>
  <si>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</si>
  <si>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</si>
  <si>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</si>
  <si>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</si>
  <si>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</si>
  <si>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</si>
  <si>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</si>
  <si>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</si>
  <si>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</si>
  <si>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</si>
  <si>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</si>
  <si>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</si>
  <si>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</si>
  <si>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</si>
  <si>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</si>
  <si>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</si>
  <si>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</si>
  <si>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</si>
  <si>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</si>
  <si>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</si>
  <si>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</si>
  <si>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</si>
  <si>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</si>
  <si>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</si>
  <si>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</si>
  <si>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</si>
  <si>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</si>
  <si>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</si>
  <si>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</si>
  <si>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</si>
  <si>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</si>
  <si>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</si>
  <si>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</si>
  <si>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</si>
  <si>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</si>
  <si>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</si>
  <si>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</si>
  <si>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</si>
  <si>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</si>
  <si>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</si>
  <si>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</si>
  <si>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</si>
  <si>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</si>
  <si>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</si>
  <si>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</si>
  <si>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</si>
  <si>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</si>
  <si>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</si>
  <si>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</si>
  <si>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</si>
  <si>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</si>
  <si>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</si>
  <si>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</si>
  <si>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</si>
  <si>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</si>
  <si>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</si>
  <si>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</si>
  <si>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</si>
  <si>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</si>
  <si>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</si>
  <si>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</si>
  <si>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</si>
  <si>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</si>
  <si>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</si>
  <si>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</si>
  <si>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</si>
  <si>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</si>
  <si>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</si>
  <si>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</si>
  <si>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</si>
  <si>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</si>
  <si>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</si>
  <si>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</si>
  <si>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</si>
  <si>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</si>
  <si>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</si>
  <si>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</si>
  <si>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</si>
  <si>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</si>
  <si>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</si>
  <si>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</si>
  <si>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</si>
  <si>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</si>
  <si>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</si>
  <si>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</si>
  <si>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</si>
  <si>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</si>
  <si>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</si>
  <si>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</si>
  <si>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</si>
  <si>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</si>
  <si>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</si>
  <si>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</si>
  <si>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</si>
  <si>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</si>
  <si>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</si>
  <si>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</si>
  <si>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</si>
  <si>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</si>
  <si>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</si>
  <si>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</si>
  <si>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</si>
  <si>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</si>
  <si>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</si>
  <si>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</si>
  <si>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</si>
  <si>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</si>
  <si>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</si>
  <si>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</si>
  <si>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</si>
  <si>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</si>
  <si>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</si>
  <si>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</si>
  <si>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</si>
  <si>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</si>
  <si>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</si>
  <si>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</si>
  <si>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</si>
  <si>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</si>
  <si>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</si>
  <si>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</si>
  <si>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</si>
  <si>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</si>
  <si>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</si>
  <si>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</si>
  <si>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</si>
  <si>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</si>
  <si>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</si>
  <si>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</si>
  <si>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</si>
  <si>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</si>
  <si>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</si>
  <si>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</si>
  <si>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</si>
  <si>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</si>
  <si>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</si>
  <si>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</si>
  <si>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</si>
  <si>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</si>
  <si>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</si>
  <si>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</si>
  <si>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</si>
  <si>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</si>
  <si>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</si>
  <si>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</si>
  <si>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</si>
  <si>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</si>
  <si>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</si>
  <si>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</si>
  <si>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</si>
  <si>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</si>
  <si>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</si>
  <si>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</si>
  <si>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</si>
  <si>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</si>
  <si>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</si>
  <si>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</si>
  <si>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</si>
  <si>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</si>
  <si>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</si>
  <si>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</si>
  <si>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</si>
  <si>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</si>
  <si>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</si>
  <si>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</si>
  <si>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</si>
  <si>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</si>
  <si>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</si>
  <si>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</si>
  <si>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</si>
  <si>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</si>
  <si>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</si>
  <si>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</si>
  <si>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</si>
  <si>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</si>
  <si>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</si>
  <si>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</si>
  <si>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</si>
  <si>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</si>
  <si>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</si>
  <si>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</si>
  <si>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</si>
  <si>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</si>
  <si>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</si>
  <si>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</si>
  <si>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</si>
  <si>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</si>
  <si>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</si>
  <si>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</si>
  <si>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</si>
  <si>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</si>
  <si>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</si>
  <si>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</si>
  <si>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</si>
  <si>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</si>
  <si>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</si>
  <si>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</si>
  <si>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</si>
  <si>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</si>
  <si>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</si>
  <si>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</si>
  <si>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</si>
  <si>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</si>
  <si>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</si>
  <si>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</si>
  <si>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</si>
  <si>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</si>
  <si>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</si>
  <si>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</si>
  <si>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</si>
  <si>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</si>
  <si>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</si>
  <si>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</si>
  <si>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</si>
  <si>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</si>
  <si>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</si>
  <si>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</si>
  <si>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</si>
  <si>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</si>
  <si>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</si>
  <si>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</si>
  <si>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</si>
  <si>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</si>
  <si>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</si>
  <si>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</si>
  <si>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</si>
  <si>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</si>
  <si>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</si>
  <si>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</si>
  <si>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</si>
  <si>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</si>
  <si>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</si>
  <si>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</si>
  <si>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</si>
  <si>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</si>
  <si>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</si>
  <si>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</si>
  <si>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</si>
  <si>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</si>
  <si>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</si>
  <si>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</si>
  <si>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</si>
  <si>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</si>
  <si>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</si>
  <si>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</si>
  <si>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</si>
  <si>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</si>
  <si>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</si>
  <si>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</si>
  <si>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</si>
  <si>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</si>
  <si>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</si>
  <si>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</si>
  <si>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</si>
  <si>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</si>
  <si>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</si>
  <si>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</si>
  <si>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</si>
  <si>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</si>
  <si>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</si>
  <si>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</si>
  <si>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</si>
  <si>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</si>
  <si>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</si>
  <si>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</si>
  <si>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</si>
  <si>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</si>
  <si>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</si>
  <si>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</si>
  <si>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</si>
  <si>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</si>
  <si>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</si>
  <si>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</si>
  <si>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</si>
  <si>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</si>
  <si>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</si>
  <si>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</si>
  <si>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</si>
  <si>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</si>
  <si>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</si>
  <si>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</si>
  <si>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</si>
  <si>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</si>
  <si>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</si>
  <si>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</si>
  <si>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</si>
  <si>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</si>
  <si>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</si>
  <si>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</si>
  <si>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</si>
  <si>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</si>
  <si>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</si>
  <si>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</si>
  <si>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</si>
  <si>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</si>
  <si>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</si>
  <si>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</si>
  <si>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</si>
  <si>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</si>
  <si>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</si>
  <si>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</si>
  <si>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</si>
  <si>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</si>
  <si>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</si>
  <si>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</si>
  <si>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</si>
  <si>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</si>
  <si>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</si>
  <si>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</si>
  <si>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</si>
  <si>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</si>
  <si>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</si>
  <si>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</si>
  <si>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</si>
  <si>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</si>
  <si>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</si>
  <si>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</si>
  <si>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</si>
  <si>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</si>
  <si>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</si>
  <si>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</si>
  <si>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</si>
  <si>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</si>
  <si>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</si>
  <si>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</si>
  <si>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</si>
  <si>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</si>
  <si>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</si>
  <si>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</si>
  <si>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</si>
  <si>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</si>
  <si>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</si>
  <si>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</si>
  <si>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</si>
  <si>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</si>
  <si>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</si>
  <si>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</si>
  <si>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</si>
  <si>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</si>
  <si>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</si>
  <si>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</si>
  <si>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</si>
  <si>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</si>
  <si>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</si>
  <si>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</si>
  <si>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</si>
  <si>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</si>
  <si>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</si>
  <si>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</si>
  <si>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</si>
  <si>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</si>
  <si>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</si>
  <si>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</si>
  <si>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</si>
  <si>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</si>
  <si>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</si>
  <si>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</si>
  <si>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</si>
  <si>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</si>
  <si>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</si>
  <si>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</si>
  <si>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</si>
  <si>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</si>
  <si>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</si>
  <si>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</si>
  <si>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</si>
  <si>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</si>
  <si>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</si>
  <si>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</si>
  <si>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</si>
  <si>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</si>
  <si>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</si>
  <si>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</si>
  <si>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</si>
  <si>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</si>
  <si>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</si>
  <si>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</si>
  <si>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</si>
  <si>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</si>
  <si>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</si>
  <si>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</si>
  <si>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</si>
  <si>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</si>
  <si>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</si>
  <si>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</si>
  <si>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</si>
  <si>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</si>
  <si>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</si>
  <si>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</si>
  <si>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</si>
  <si>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</si>
  <si>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</si>
  <si>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</si>
  <si>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</si>
  <si>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</si>
  <si>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</si>
  <si>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</si>
  <si>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</si>
  <si>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</si>
  <si>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</si>
  <si>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</si>
  <si>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</si>
  <si>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</si>
  <si>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</si>
  <si>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</si>
  <si>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</si>
  <si>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</si>
  <si>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</si>
  <si>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</si>
  <si>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</si>
  <si>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</si>
  <si>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</si>
  <si>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</si>
  <si>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</si>
  <si>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</si>
  <si>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</si>
  <si>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</si>
  <si>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</si>
  <si>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</si>
  <si>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</si>
  <si>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</si>
  <si>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</si>
  <si>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</si>
  <si>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</si>
  <si>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</si>
  <si>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</si>
  <si>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</si>
  <si>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</si>
  <si>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</si>
  <si>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</si>
  <si>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</si>
  <si>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</si>
  <si>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</si>
  <si>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</si>
  <si>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</si>
  <si>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</si>
  <si>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</si>
  <si>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</si>
  <si>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</si>
  <si>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</si>
  <si>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</si>
  <si>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</si>
  <si>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</si>
  <si>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</si>
  <si>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</si>
  <si>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</si>
  <si>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</si>
  <si>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</si>
  <si>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</si>
  <si>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</si>
  <si>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</si>
  <si>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</si>
  <si>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</si>
  <si>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</si>
  <si>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</si>
  <si>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</si>
  <si>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</si>
  <si>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</si>
  <si>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</si>
  <si>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</si>
  <si>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</si>
  <si>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</si>
  <si>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</si>
  <si>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</si>
  <si>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</si>
  <si>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</si>
  <si>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</si>
  <si>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</si>
  <si>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</si>
  <si>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</si>
  <si>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</si>
  <si>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</si>
  <si>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</si>
  <si>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</si>
  <si>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</si>
  <si>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</si>
  <si>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</si>
  <si>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</si>
  <si>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</si>
  <si>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</si>
  <si>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</si>
  <si>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</si>
  <si>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</si>
  <si>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</si>
  <si>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</si>
  <si>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</si>
  <si>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</si>
  <si>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</si>
  <si>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</si>
  <si>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</si>
  <si>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</si>
  <si>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</si>
  <si>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</si>
  <si>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</si>
  <si>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</si>
  <si>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</si>
  <si>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</si>
  <si>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</si>
  <si>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</si>
  <si>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</si>
  <si>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</si>
  <si>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</si>
  <si>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</si>
  <si>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</si>
  <si>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</si>
  <si>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</si>
  <si>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</si>
  <si>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</si>
  <si>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</si>
  <si>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</si>
  <si>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</si>
  <si>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</si>
  <si>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</si>
  <si>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</si>
  <si>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</si>
  <si>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</si>
  <si>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</si>
  <si>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</si>
  <si>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</si>
  <si>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</si>
  <si>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</si>
  <si>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</si>
  <si>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</si>
  <si>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</si>
  <si>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</si>
  <si>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</si>
  <si>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</si>
  <si>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</si>
  <si>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</si>
  <si>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</si>
  <si>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</si>
  <si>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</si>
  <si>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</si>
  <si>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</si>
  <si>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</si>
  <si>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</si>
  <si>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</si>
  <si>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</si>
  <si>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</si>
  <si>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</si>
  <si>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</si>
  <si>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</si>
  <si>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</si>
  <si>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</si>
  <si>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</si>
  <si>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</si>
  <si>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</si>
  <si>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</si>
  <si>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</si>
  <si>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</si>
  <si>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</si>
  <si>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</si>
  <si>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</si>
  <si>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</si>
  <si>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</si>
  <si>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</si>
  <si>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</si>
  <si>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</si>
  <si>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</si>
  <si>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</si>
  <si>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</si>
  <si>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</si>
  <si>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</si>
  <si>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</si>
  <si>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</si>
  <si>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</si>
  <si>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</si>
  <si>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</si>
  <si>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</si>
  <si>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</si>
  <si>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</si>
  <si>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</si>
  <si>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</si>
  <si>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</si>
  <si>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</si>
  <si>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</si>
  <si>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</si>
  <si>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</si>
  <si>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</si>
  <si>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</si>
  <si>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</si>
  <si>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</si>
  <si>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</si>
  <si>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</si>
  <si>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</si>
  <si>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</si>
  <si>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</si>
  <si>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</si>
  <si>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</si>
  <si>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</si>
  <si>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</si>
  <si>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</si>
  <si>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</si>
  <si>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</si>
  <si>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</si>
  <si>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</si>
  <si>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</si>
  <si>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</si>
  <si>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</si>
  <si>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</si>
  <si>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</si>
  <si>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</si>
  <si>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</si>
  <si>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</si>
  <si>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</si>
  <si>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</si>
  <si>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</si>
  <si>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</si>
  <si>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</si>
  <si>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</si>
  <si>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</si>
  <si>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</si>
  <si>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</si>
  <si>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</si>
  <si>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</si>
  <si>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</si>
  <si>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</si>
  <si>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</si>
  <si>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</si>
  <si>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</si>
  <si>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</si>
  <si>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</si>
  <si>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</si>
  <si>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</si>
  <si>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</si>
  <si>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</si>
  <si>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</si>
  <si>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</si>
  <si>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</si>
  <si>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</si>
  <si>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</si>
  <si>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</si>
  <si>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</si>
  <si>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</si>
  <si>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</si>
  <si>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</si>
  <si>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</si>
  <si>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</si>
  <si>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</si>
  <si>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</si>
  <si>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</si>
  <si>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</si>
  <si>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</si>
  <si>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</si>
  <si>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</si>
  <si>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</si>
  <si>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</si>
  <si>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</si>
  <si>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</si>
  <si>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</si>
  <si>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</si>
  <si>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</si>
  <si>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</si>
  <si>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</si>
  <si>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</si>
  <si>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</si>
  <si>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</si>
  <si>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</si>
  <si>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</si>
  <si>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</si>
  <si>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</si>
  <si>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</si>
  <si>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</si>
  <si>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</si>
  <si>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</si>
  <si>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</si>
  <si>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</si>
  <si>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</si>
  <si>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</si>
  <si>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</si>
  <si>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</si>
  <si>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</si>
  <si>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</si>
  <si>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</si>
  <si>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</si>
  <si>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</si>
  <si>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</si>
  <si>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</si>
  <si>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</si>
  <si>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</si>
  <si>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</si>
  <si>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</si>
  <si>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</si>
  <si>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</si>
  <si>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</si>
  <si>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</si>
  <si>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</si>
  <si>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</si>
  <si>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</si>
  <si>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</si>
  <si>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</si>
  <si>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</si>
  <si>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</si>
  <si>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</si>
  <si>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</si>
  <si>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</si>
  <si>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</si>
  <si>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</si>
  <si>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</si>
  <si>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</si>
  <si>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</si>
  <si>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</si>
  <si>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</si>
  <si>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</si>
  <si>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</si>
  <si>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</si>
  <si>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</si>
  <si>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</si>
  <si>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</si>
  <si>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</si>
  <si>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</si>
  <si>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</si>
  <si>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</si>
  <si>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</si>
  <si>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</si>
  <si>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</si>
  <si>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</si>
  <si>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</si>
  <si>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</si>
  <si>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</si>
  <si>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</si>
  <si>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</si>
  <si>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</si>
  <si>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</si>
  <si>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</si>
  <si>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</si>
  <si>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</si>
  <si>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</si>
  <si>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</si>
  <si>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</si>
  <si>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</si>
  <si>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</si>
  <si>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</si>
  <si>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</si>
  <si>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</si>
  <si>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</si>
  <si>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</si>
  <si>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</si>
  <si>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</si>
  <si>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</si>
  <si>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</si>
  <si>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</si>
  <si>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</si>
  <si>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</si>
  <si>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</si>
  <si>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</si>
  <si>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</si>
  <si>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</si>
  <si>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</si>
  <si>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</si>
  <si>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</si>
  <si>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</si>
  <si>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</si>
  <si>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</si>
  <si>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</si>
  <si>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</si>
  <si>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</si>
  <si>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</si>
  <si>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</si>
  <si>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</si>
  <si>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</si>
  <si>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</si>
  <si>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</si>
  <si>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</si>
  <si>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</si>
  <si>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</si>
  <si>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</si>
  <si>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</si>
  <si>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</si>
  <si>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</si>
  <si>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</si>
  <si>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</si>
  <si>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</si>
  <si>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</si>
  <si>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</si>
  <si>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</si>
  <si>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</si>
  <si>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</si>
  <si>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</si>
  <si>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</si>
  <si>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</si>
  <si>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</si>
  <si>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</si>
  <si>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</si>
  <si>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</si>
  <si>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</si>
  <si>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</si>
  <si>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</si>
  <si>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</si>
  <si>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</si>
  <si>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</si>
  <si>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</si>
  <si>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</si>
  <si>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</si>
  <si>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</si>
  <si>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</si>
  <si>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</si>
  <si>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</si>
  <si>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</si>
  <si>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</si>
  <si>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</si>
  <si>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</si>
  <si>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</si>
  <si>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</si>
  <si>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</si>
  <si>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</si>
  <si>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</si>
  <si>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</si>
  <si>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</si>
  <si>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</si>
  <si>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</si>
  <si>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</si>
  <si>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</si>
  <si>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</si>
  <si>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</si>
  <si>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</si>
  <si>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</si>
  <si>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</si>
  <si>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</si>
  <si>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</si>
  <si>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</si>
  <si>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</si>
  <si>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</si>
  <si>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</si>
  <si>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</si>
  <si>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</si>
  <si>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</si>
  <si>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</si>
  <si>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</si>
  <si>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</si>
  <si>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</si>
  <si>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</si>
  <si>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</si>
  <si>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</si>
  <si>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</si>
  <si>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</si>
  <si>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</si>
  <si>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</si>
  <si>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</si>
  <si>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</si>
  <si>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</si>
  <si>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</si>
  <si>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</si>
  <si>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</si>
  <si>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</si>
  <si>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</si>
  <si>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</si>
  <si>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</si>
  <si>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</si>
  <si>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</si>
  <si>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</si>
  <si>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</si>
  <si>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</si>
  <si>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</si>
  <si>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</si>
  <si>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</si>
  <si>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</si>
  <si>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</si>
  <si>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</si>
  <si>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</si>
  <si>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</si>
  <si>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</si>
  <si>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</si>
  <si>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</si>
  <si>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</si>
  <si>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</si>
  <si>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</si>
  <si>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</si>
  <si>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</si>
  <si>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</si>
  <si>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</si>
  <si>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</si>
  <si>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</si>
  <si>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</si>
  <si>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</si>
  <si>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</si>
  <si>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</si>
  <si>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</si>
  <si>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</si>
  <si>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</si>
  <si>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</si>
  <si>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</si>
  <si>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</si>
  <si>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</si>
  <si>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</si>
  <si>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</si>
  <si>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</si>
  <si>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</si>
  <si>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</si>
  <si>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</si>
  <si>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</si>
  <si>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</si>
  <si>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</si>
  <si>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</si>
  <si>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</si>
  <si>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</si>
  <si>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</si>
  <si>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</si>
  <si>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</si>
  <si>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</si>
  <si>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</si>
  <si>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</si>
  <si>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</si>
  <si>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</si>
  <si>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</si>
  <si>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</si>
  <si>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</si>
  <si>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</si>
  <si>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</si>
  <si>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</si>
  <si>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</si>
  <si>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</si>
  <si>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</si>
  <si>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</si>
  <si>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</si>
  <si>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</si>
  <si>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</si>
  <si>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</si>
  <si>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</si>
  <si>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</si>
  <si>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</si>
  <si>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</si>
  <si>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</si>
  <si>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</si>
  <si>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</si>
  <si>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</si>
  <si>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</si>
  <si>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</si>
  <si>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</si>
  <si>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</si>
  <si>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</si>
  <si>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</si>
  <si>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</si>
  <si>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</si>
  <si>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</si>
  <si>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</si>
  <si>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</si>
  <si>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</si>
  <si>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</si>
  <si>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</si>
  <si>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</si>
  <si>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</si>
  <si>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</si>
  <si>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</si>
  <si>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</si>
  <si>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</si>
  <si>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</si>
  <si>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</si>
  <si>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</si>
  <si>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</si>
  <si>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</si>
  <si>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</si>
  <si>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</si>
  <si>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</si>
  <si>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</si>
  <si>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</si>
  <si>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</si>
  <si>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</si>
  <si>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</si>
  <si>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</si>
  <si>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</si>
  <si>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</si>
  <si>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</si>
  <si>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</si>
  <si>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</si>
  <si>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</si>
  <si>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</si>
  <si>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</si>
  <si>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</si>
  <si>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</si>
  <si>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</si>
  <si>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</si>
  <si>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</si>
  <si>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</si>
  <si>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</si>
  <si>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</si>
  <si>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</si>
  <si>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</si>
  <si>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</si>
  <si>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</si>
  <si>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</si>
  <si>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</si>
  <si>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</si>
  <si>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</si>
  <si>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</si>
  <si>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</si>
  <si>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</si>
  <si>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</si>
  <si>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</si>
  <si>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</si>
  <si>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</si>
  <si>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</si>
  <si>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</si>
  <si>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</si>
  <si>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</si>
  <si>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</si>
  <si>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</si>
  <si>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</si>
  <si>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</si>
  <si>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</si>
  <si>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</si>
  <si>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</si>
  <si>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</si>
  <si>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</si>
  <si>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</si>
  <si>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</si>
  <si>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</si>
  <si>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</si>
  <si>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</si>
  <si>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</si>
  <si>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</si>
  <si>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</si>
  <si>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</si>
  <si>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</si>
  <si>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</si>
  <si>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</si>
  <si>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</si>
  <si>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</si>
  <si>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</si>
  <si>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</si>
  <si>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</si>
  <si>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</si>
  <si>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</si>
  <si>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</si>
  <si>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</si>
  <si>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</si>
  <si>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</si>
  <si>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</si>
  <si>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</si>
  <si>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</si>
  <si>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</si>
  <si>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</si>
  <si>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</si>
  <si>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</si>
  <si>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</si>
  <si>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</si>
  <si>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</si>
  <si>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</si>
  <si>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</si>
  <si>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</si>
  <si>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</si>
  <si>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</si>
  <si>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</si>
  <si>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</si>
  <si>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</si>
  <si>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</si>
  <si>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</si>
  <si>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</si>
  <si>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</si>
  <si>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</si>
  <si>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</si>
  <si>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</si>
  <si>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</si>
  <si>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</si>
  <si>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</si>
  <si>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</si>
  <si>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</si>
  <si>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</si>
  <si>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</si>
  <si>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</si>
  <si>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</si>
  <si>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</si>
  <si>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</si>
  <si>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</si>
  <si>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</si>
  <si>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</si>
  <si>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</si>
  <si>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</si>
  <si>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</si>
  <si>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</si>
  <si>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</si>
  <si>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</si>
  <si>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</si>
  <si>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</si>
  <si>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</si>
  <si>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</si>
  <si>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</si>
  <si>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</si>
  <si>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</si>
  <si>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</si>
  <si>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</si>
  <si>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</si>
  <si>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</si>
  <si>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</si>
  <si>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</si>
  <si>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</si>
  <si>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</si>
  <si>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</si>
  <si>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</si>
  <si>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</si>
  <si>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</si>
  <si>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</si>
  <si>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</si>
  <si>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</si>
  <si>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</si>
  <si>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</si>
  <si>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</si>
  <si>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</si>
  <si>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</si>
  <si>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</si>
  <si>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</si>
  <si>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</si>
  <si>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</si>
  <si>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</si>
  <si>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</si>
  <si>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</si>
  <si>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</si>
  <si>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</si>
  <si>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</si>
  <si>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</si>
  <si>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</si>
  <si>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</si>
  <si>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</si>
  <si>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</si>
  <si>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</si>
  <si>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</si>
  <si>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</si>
  <si>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</si>
  <si>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</si>
  <si>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</si>
  <si>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</si>
  <si>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</si>
  <si>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</si>
  <si>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</si>
  <si>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</si>
  <si>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</si>
  <si>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</si>
  <si>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</si>
  <si>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</si>
  <si>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</si>
  <si>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</si>
  <si>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</si>
  <si>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</si>
  <si>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</si>
  <si>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</si>
  <si>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</si>
  <si>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</si>
  <si>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</si>
  <si>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</si>
  <si>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</si>
  <si>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</si>
  <si>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</si>
  <si>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</si>
  <si>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</si>
  <si>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</si>
  <si>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</si>
  <si>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</si>
  <si>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</si>
  <si>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</si>
  <si>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</si>
  <si>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</si>
  <si>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</si>
  <si>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</si>
  <si>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</si>
  <si>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</si>
  <si>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</si>
  <si>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</si>
  <si>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</si>
  <si>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</si>
  <si>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</si>
  <si>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</si>
  <si>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</si>
  <si>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</si>
  <si>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</si>
  <si>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</si>
  <si>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</si>
  <si>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</si>
  <si>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</si>
  <si>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</si>
  <si>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</si>
  <si>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</si>
  <si>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</si>
  <si>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</si>
  <si>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</si>
  <si>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</si>
  <si>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</si>
  <si>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</si>
  <si>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</si>
  <si>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</si>
  <si>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</si>
  <si>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</si>
  <si>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</si>
  <si>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</si>
  <si>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</si>
  <si>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</si>
  <si>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</si>
  <si>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</si>
  <si>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</si>
  <si>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</si>
  <si>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</si>
  <si>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</si>
  <si>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</si>
  <si>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</si>
  <si>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</si>
  <si>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</si>
  <si>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</si>
  <si>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</si>
  <si>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</si>
  <si>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</si>
  <si>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</si>
  <si>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</si>
  <si>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</si>
  <si>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</si>
  <si>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</si>
  <si>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</si>
  <si>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</si>
  <si>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</si>
  <si>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</si>
  <si>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</si>
  <si>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</si>
  <si>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</si>
  <si>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</si>
  <si>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</si>
  <si>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</si>
  <si>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</si>
  <si>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</si>
  <si>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</si>
  <si>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</si>
  <si>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</si>
  <si>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</si>
  <si>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</si>
  <si>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</si>
  <si>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</si>
  <si>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</si>
  <si>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</si>
  <si>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</si>
  <si>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</si>
  <si>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</si>
  <si>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</si>
  <si>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</si>
  <si>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</si>
  <si>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</si>
  <si>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</si>
  <si>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</si>
  <si>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</si>
  <si>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</si>
  <si>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</si>
  <si>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</si>
  <si>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</si>
  <si>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</si>
  <si>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</si>
  <si>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</si>
  <si>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</si>
  <si>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</si>
  <si>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</si>
  <si>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</si>
  <si>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</si>
  <si>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</si>
  <si>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</si>
  <si>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</si>
  <si>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</si>
  <si>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</si>
  <si>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</si>
  <si>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</si>
  <si>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</si>
  <si>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</si>
  <si>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</si>
  <si>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</si>
  <si>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</si>
  <si>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</si>
  <si>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</si>
  <si>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</si>
  <si>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</si>
  <si>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</si>
  <si>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</si>
  <si>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</si>
  <si>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</si>
  <si>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</si>
  <si>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</si>
  <si>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</si>
  <si>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</si>
  <si>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</si>
  <si>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</si>
  <si>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</si>
  <si>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</si>
  <si>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</si>
  <si>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</si>
  <si>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</si>
  <si>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</si>
  <si>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</si>
  <si>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</si>
  <si>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</si>
  <si>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</si>
  <si>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</si>
  <si>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</si>
  <si>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</si>
  <si>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</si>
  <si>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</si>
  <si>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</si>
  <si>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</si>
  <si>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</si>
  <si>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</si>
  <si>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</si>
  <si>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</si>
  <si>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</si>
  <si>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</si>
  <si>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</si>
  <si>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</si>
  <si>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</si>
  <si>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</si>
  <si>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</si>
  <si>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</si>
  <si>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</si>
  <si>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</si>
  <si>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</si>
  <si>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</si>
  <si>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</si>
  <si>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</si>
  <si>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</si>
  <si>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</si>
  <si>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</si>
  <si>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</si>
  <si>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</si>
  <si>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</si>
  <si>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</si>
  <si>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</si>
  <si>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</si>
  <si>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</si>
  <si>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</si>
  <si>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</si>
  <si>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</si>
  <si>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</si>
  <si>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</si>
  <si>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</si>
  <si>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</si>
  <si>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</si>
  <si>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</si>
  <si>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</si>
  <si>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</si>
  <si>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</si>
  <si>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</si>
  <si>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</si>
  <si>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</si>
  <si>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</si>
  <si>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</si>
  <si>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</si>
  <si>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</si>
  <si>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</si>
  <si>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</si>
  <si>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</si>
  <si>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</si>
  <si>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</si>
  <si>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</si>
  <si>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</si>
  <si>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</si>
  <si>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</si>
  <si>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</si>
  <si>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</si>
  <si>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</si>
  <si>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</si>
  <si>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</si>
  <si>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</si>
  <si>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</si>
  <si>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</si>
  <si>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</si>
  <si>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</si>
  <si>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</si>
  <si>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</si>
  <si>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</si>
  <si>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</si>
  <si>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</si>
  <si>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</si>
  <si>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</si>
  <si>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</si>
  <si>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</si>
  <si>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</si>
  <si>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</si>
  <si>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</si>
  <si>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</si>
  <si>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</si>
  <si>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</si>
  <si>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</si>
  <si>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</si>
  <si>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</si>
  <si>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</si>
  <si>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</si>
  <si>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</si>
  <si>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</si>
  <si>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</si>
  <si>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</si>
  <si>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</si>
  <si>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</si>
  <si>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</si>
  <si>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</si>
  <si>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</si>
  <si>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</si>
  <si>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</si>
  <si>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</si>
  <si>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</si>
  <si>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</si>
  <si>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</si>
  <si>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</si>
  <si>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</si>
  <si>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</si>
  <si>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</si>
  <si>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</si>
  <si>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</si>
  <si>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</si>
  <si>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</si>
  <si>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</si>
  <si>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</si>
  <si>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</si>
  <si>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</si>
  <si>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</si>
  <si>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</si>
  <si>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</si>
  <si>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</si>
  <si>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</si>
  <si>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</si>
  <si>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</si>
  <si>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</si>
  <si>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</si>
  <si>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</si>
  <si>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</si>
  <si>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</si>
  <si>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</si>
  <si>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</si>
  <si>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</si>
  <si>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</si>
  <si>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</si>
  <si>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</si>
  <si>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</si>
  <si>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</si>
  <si>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</si>
  <si>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</si>
  <si>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</si>
  <si>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</si>
  <si>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</si>
  <si>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</si>
  <si>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</si>
  <si>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</si>
  <si>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</si>
  <si>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</si>
  <si>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</si>
  <si>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</si>
  <si>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</si>
  <si>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</si>
  <si>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</si>
  <si>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</si>
  <si>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</si>
  <si>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</si>
  <si>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</si>
  <si>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</si>
  <si>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</si>
  <si>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</si>
  <si>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</si>
  <si>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</si>
  <si>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</si>
  <si>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</si>
  <si>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</si>
  <si>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</si>
  <si>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</si>
  <si>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</si>
  <si>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</si>
  <si>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</si>
  <si>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</si>
  <si>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</si>
  <si>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</si>
  <si>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</si>
  <si>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</si>
  <si>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</si>
  <si>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</si>
  <si>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</si>
  <si>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</si>
  <si>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</si>
  <si>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</si>
  <si>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</si>
  <si>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</si>
  <si>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</si>
  <si>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</si>
  <si>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</si>
  <si>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</si>
  <si>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</si>
  <si>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</si>
  <si>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</si>
  <si>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</si>
  <si>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</si>
  <si>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</si>
  <si>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</si>
  <si>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</si>
  <si>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</si>
  <si>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</si>
  <si>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</si>
  <si>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</si>
  <si>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</si>
  <si>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</si>
  <si>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</si>
  <si>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</si>
  <si>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</si>
  <si>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</si>
  <si>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</si>
  <si>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</si>
  <si>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</si>
  <si>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</si>
  <si>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</si>
  <si>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</si>
  <si>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</si>
  <si>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</si>
  <si>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</si>
  <si>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</si>
  <si>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</si>
  <si>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</si>
  <si>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</si>
  <si>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</si>
  <si>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</si>
  <si>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</si>
  <si>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</si>
  <si>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</si>
  <si>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</si>
  <si>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</si>
  <si>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</si>
  <si>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</si>
  <si>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</si>
  <si>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</si>
  <si>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</si>
  <si>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</si>
  <si>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</si>
  <si>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</si>
  <si>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</si>
  <si>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</si>
  <si>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</si>
  <si>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</si>
  <si>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</si>
  <si>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</si>
  <si>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</si>
  <si>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</si>
  <si>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</si>
  <si>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</si>
  <si>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</si>
  <si>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</si>
  <si>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</si>
  <si>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</si>
  <si>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</si>
  <si>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</si>
  <si>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</si>
  <si>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</si>
  <si>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</si>
  <si>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</si>
  <si>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</si>
  <si>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</si>
  <si>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</si>
  <si>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</si>
  <si>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</si>
  <si>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</si>
  <si>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</si>
  <si>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</si>
  <si>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</si>
  <si>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</si>
  <si>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</si>
  <si>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</si>
  <si>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</si>
  <si>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</si>
  <si>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</si>
  <si>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</si>
  <si>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</si>
  <si>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</si>
  <si>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</si>
  <si>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</si>
  <si>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</si>
  <si>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</si>
  <si>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</si>
  <si>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</si>
  <si>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</si>
  <si>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</si>
  <si>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</si>
  <si>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</si>
  <si>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</si>
  <si>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</si>
  <si>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</si>
  <si>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</si>
  <si>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</si>
  <si>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</si>
  <si>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</si>
  <si>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</si>
  <si>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</si>
  <si>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</si>
  <si>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</si>
  <si>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</si>
  <si>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</si>
  <si>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</si>
  <si>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</si>
  <si>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</si>
  <si>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</si>
  <si>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</si>
  <si>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</si>
  <si>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</si>
  <si>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</si>
  <si>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</si>
  <si>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</si>
  <si>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</si>
  <si>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</si>
  <si>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</si>
  <si>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</si>
  <si>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</si>
  <si>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</si>
  <si>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</si>
  <si>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</si>
  <si>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</si>
  <si>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</si>
  <si>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</si>
  <si>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</si>
  <si>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</si>
  <si>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</si>
  <si>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</si>
  <si>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</si>
  <si>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</si>
  <si>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</si>
  <si>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</si>
  <si>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</si>
  <si>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</si>
  <si>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</si>
  <si>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</si>
  <si>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</si>
  <si>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</si>
  <si>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</si>
  <si>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</si>
  <si>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</si>
  <si>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</si>
  <si>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</si>
  <si>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</si>
  <si>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</si>
  <si>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</si>
  <si>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</si>
  <si>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</si>
  <si>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</si>
  <si>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</si>
  <si>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</si>
  <si>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</si>
  <si>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</si>
  <si>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</si>
  <si>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</si>
  <si>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</si>
  <si>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</si>
  <si>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</si>
  <si>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</si>
  <si>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</si>
  <si>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</si>
  <si>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</si>
  <si>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</si>
  <si>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</si>
  <si>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</si>
  <si>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</si>
  <si>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</si>
  <si>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</si>
  <si>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</si>
  <si>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</si>
  <si>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</si>
  <si>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</si>
  <si>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</si>
  <si>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</si>
  <si>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</si>
  <si>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</si>
  <si>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</si>
  <si>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</si>
  <si>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</si>
  <si>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</si>
  <si>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</si>
  <si>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</si>
  <si>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</si>
  <si>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</si>
  <si>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</si>
  <si>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</si>
  <si>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</si>
  <si>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</si>
  <si>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</si>
  <si>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</si>
  <si>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</si>
  <si>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</si>
  <si>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</si>
  <si>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</si>
  <si>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</si>
  <si>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</si>
  <si>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</si>
  <si>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</si>
  <si>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</si>
  <si>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</si>
  <si>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</si>
  <si>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</si>
  <si>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</si>
  <si>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</si>
  <si>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</si>
  <si>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</si>
  <si>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</si>
  <si>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</si>
  <si>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</si>
  <si>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</si>
  <si>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</si>
  <si>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</si>
  <si>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</si>
  <si>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</si>
  <si>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</si>
  <si>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</si>
  <si>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</si>
  <si>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</si>
  <si>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</si>
  <si>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</si>
  <si>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</si>
  <si>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</si>
  <si>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</si>
  <si>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</si>
  <si>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</si>
  <si>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</si>
  <si>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</si>
  <si>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</si>
  <si>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</si>
  <si>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</si>
  <si>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</si>
  <si>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</si>
  <si>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</si>
  <si>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</si>
  <si>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</si>
  <si>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</si>
  <si>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</si>
  <si>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</si>
  <si>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</si>
  <si>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</si>
  <si>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</si>
  <si>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</si>
  <si>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</si>
  <si>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</si>
  <si>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</si>
  <si>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</si>
  <si>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</si>
  <si>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</si>
  <si>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</si>
  <si>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</si>
  <si>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</si>
  <si>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</si>
  <si>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</si>
  <si>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</si>
  <si>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</si>
  <si>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</si>
  <si>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</si>
  <si>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</si>
  <si>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</si>
  <si>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</si>
  <si>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</si>
  <si>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</si>
  <si>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</si>
  <si>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</si>
  <si>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</si>
  <si>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</si>
  <si>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</si>
  <si>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</si>
  <si>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</si>
  <si>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</si>
  <si>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</si>
  <si>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</si>
  <si>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</si>
  <si>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</si>
  <si>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</si>
  <si>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</si>
  <si>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</si>
  <si>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</si>
  <si>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</si>
  <si>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</si>
  <si>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</si>
  <si>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</si>
  <si>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</si>
  <si>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</si>
  <si>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</si>
  <si>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</si>
  <si>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</si>
  <si>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</si>
  <si>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</si>
  <si>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</si>
  <si>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</si>
  <si>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</si>
  <si>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</si>
  <si>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</si>
  <si>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</si>
  <si>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</si>
  <si>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</si>
  <si>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</si>
  <si>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</si>
  <si>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</si>
  <si>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</si>
  <si>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</si>
  <si>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</si>
  <si>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</si>
  <si>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</si>
  <si>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</si>
  <si>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</si>
  <si>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</si>
  <si>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</si>
  <si>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</si>
  <si>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</si>
  <si>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</si>
  <si>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</si>
  <si>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</si>
  <si>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</si>
  <si>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</si>
  <si>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</si>
  <si>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</si>
  <si>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</si>
  <si>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</si>
  <si>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</si>
  <si>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</si>
  <si>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</si>
  <si>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</si>
  <si>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</si>
  <si>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</si>
  <si>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</si>
  <si>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</si>
  <si>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</si>
  <si>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</si>
  <si>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</si>
  <si>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</si>
  <si>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</si>
  <si>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</si>
  <si>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</si>
  <si>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</si>
  <si>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</si>
  <si>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</si>
  <si>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</si>
  <si>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</si>
  <si>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</si>
  <si>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</si>
  <si>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</si>
  <si>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</si>
  <si>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</si>
  <si>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</si>
  <si>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</si>
  <si>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</si>
  <si>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</si>
  <si>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</si>
  <si>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</si>
  <si>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</si>
  <si>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</si>
  <si>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</si>
  <si>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</si>
  <si>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</si>
  <si>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</si>
  <si>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</si>
  <si>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</si>
  <si>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</si>
  <si>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</si>
  <si>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</si>
  <si>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</si>
  <si>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</si>
  <si>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</si>
  <si>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</si>
  <si>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</si>
  <si>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</si>
  <si>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</si>
  <si>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</si>
  <si>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</si>
  <si>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</si>
  <si>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</si>
  <si>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</si>
  <si>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</si>
  <si>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</si>
  <si>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</si>
  <si>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</si>
  <si>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</si>
  <si>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</si>
  <si>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</si>
  <si>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</si>
  <si>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</si>
  <si>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</si>
  <si>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</si>
  <si>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</si>
  <si>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</si>
  <si>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</si>
  <si>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</si>
  <si>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</si>
  <si>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</si>
  <si>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</si>
  <si>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</si>
  <si>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</si>
  <si>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</si>
  <si>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</si>
  <si>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</si>
  <si>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</si>
  <si>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</si>
  <si>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</si>
  <si>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</si>
  <si>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</si>
  <si>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</si>
  <si>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</si>
  <si>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</si>
  <si>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</si>
  <si>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</si>
  <si>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</si>
  <si>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</si>
  <si>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</si>
  <si>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</si>
  <si>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</si>
  <si>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</si>
  <si>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</si>
  <si>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</si>
  <si>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</si>
  <si>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</si>
  <si>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</si>
  <si>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</si>
  <si>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</si>
  <si>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</si>
  <si>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</si>
  <si>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</si>
  <si>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</si>
  <si>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</si>
  <si>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</si>
  <si>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</si>
  <si>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</si>
  <si>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</si>
  <si>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</si>
  <si>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</si>
  <si>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</si>
  <si>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</si>
  <si>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</si>
  <si>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</si>
  <si>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</si>
  <si>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</si>
  <si>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</si>
  <si>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</si>
  <si>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</si>
  <si>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</si>
  <si>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</si>
  <si>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</si>
  <si>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</si>
  <si>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</si>
  <si>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</si>
  <si>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</si>
  <si>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</si>
  <si>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</si>
  <si>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</si>
  <si>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</si>
  <si>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</si>
  <si>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</si>
  <si>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</si>
  <si>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</si>
  <si>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</si>
  <si>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</si>
  <si>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</si>
  <si>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</si>
  <si>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</si>
  <si>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</si>
  <si>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</si>
  <si>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</si>
  <si>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</si>
  <si>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</si>
  <si>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</si>
  <si>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</si>
  <si>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</si>
  <si>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</si>
  <si>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</si>
  <si>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</si>
  <si>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</si>
  <si>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</si>
  <si>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</si>
  <si>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</si>
  <si>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</si>
  <si>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</si>
  <si>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</si>
  <si>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</si>
  <si>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</si>
  <si>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</si>
  <si>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</si>
  <si>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</si>
  <si>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</si>
  <si>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</si>
  <si>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</si>
  <si>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</si>
  <si>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</si>
  <si>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</si>
  <si>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</si>
  <si>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</si>
  <si>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</si>
  <si>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</si>
  <si>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</si>
  <si>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</si>
  <si>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</si>
  <si>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</si>
  <si>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</si>
  <si>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</si>
  <si>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</si>
  <si>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</si>
  <si>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</si>
  <si>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</si>
  <si>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</si>
  <si>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</si>
  <si>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</si>
  <si>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</si>
  <si>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</si>
  <si>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</si>
  <si>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</si>
  <si>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</si>
  <si>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</si>
  <si>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</si>
  <si>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</si>
  <si>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</si>
  <si>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</si>
  <si>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</si>
  <si>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</si>
  <si>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</si>
  <si>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</si>
  <si>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</si>
  <si>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</si>
  <si>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</si>
  <si>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</si>
  <si>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</si>
  <si>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</si>
  <si>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</si>
  <si>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</si>
  <si>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</si>
  <si>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</si>
  <si>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</si>
  <si>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</si>
  <si>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</si>
  <si>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</si>
  <si>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</si>
  <si>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</si>
  <si>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</si>
  <si>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</si>
  <si>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</si>
  <si>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</si>
  <si>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</si>
  <si>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</si>
  <si>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</si>
  <si>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</si>
  <si>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</si>
  <si>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</si>
  <si>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</si>
  <si>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</si>
  <si>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</si>
  <si>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</si>
  <si>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</si>
  <si>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</si>
  <si>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</si>
  <si>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</si>
  <si>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</si>
  <si>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</si>
  <si>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</si>
  <si>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</si>
  <si>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</si>
  <si>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</si>
  <si>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</si>
  <si>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</si>
  <si>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</si>
  <si>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</si>
  <si>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</si>
  <si>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</si>
  <si>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</si>
  <si>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</si>
  <si>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</si>
  <si>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</si>
  <si>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</si>
  <si>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</si>
  <si>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</si>
  <si>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</si>
  <si>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</si>
  <si>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</si>
  <si>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</si>
  <si>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</si>
  <si>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</si>
  <si>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</si>
  <si>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</si>
  <si>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</si>
  <si>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</si>
  <si>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</si>
  <si>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</si>
  <si>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</si>
  <si>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</si>
  <si>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</si>
  <si>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</si>
  <si>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</si>
  <si>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</si>
  <si>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</si>
  <si>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</si>
  <si>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</si>
  <si>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</si>
  <si>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</si>
  <si>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</si>
  <si>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</si>
  <si>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</si>
  <si>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</si>
  <si>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</si>
  <si>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</si>
  <si>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</si>
  <si>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</si>
  <si>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</si>
  <si>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</si>
  <si>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</si>
  <si>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</si>
  <si>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</si>
  <si>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</si>
  <si>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</si>
  <si>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</si>
  <si>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</si>
  <si>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</si>
  <si>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</si>
  <si>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</si>
  <si>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</si>
  <si>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</si>
  <si>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</si>
  <si>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</si>
  <si>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</si>
  <si>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</si>
  <si>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</si>
  <si>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</si>
  <si>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</si>
  <si>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</si>
  <si>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</si>
  <si>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</si>
  <si>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</si>
  <si>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</si>
  <si>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</si>
  <si>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</si>
  <si>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</si>
  <si>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</si>
  <si>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</si>
  <si>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</si>
  <si>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</si>
  <si>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</si>
  <si>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</si>
  <si>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</si>
  <si>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</si>
  <si>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</si>
  <si>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</si>
  <si>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</si>
  <si>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</si>
  <si>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</si>
  <si>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</si>
  <si>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</si>
  <si>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</si>
  <si>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</si>
  <si>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</si>
  <si>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</si>
  <si>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</si>
  <si>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</si>
  <si>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</si>
  <si>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</si>
  <si>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</si>
  <si>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</si>
  <si>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</si>
  <si>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</si>
  <si>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</si>
  <si>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</si>
  <si>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</si>
  <si>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</si>
  <si>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</si>
  <si>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</si>
  <si>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</si>
  <si>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</si>
  <si>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</si>
  <si>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</si>
  <si>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</si>
  <si>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</si>
  <si>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</si>
  <si>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</si>
  <si>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</si>
  <si>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</si>
  <si>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</si>
  <si>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</si>
  <si>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</si>
  <si>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</si>
  <si>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</si>
  <si>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</si>
  <si>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</si>
  <si>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</si>
  <si>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</si>
  <si>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</si>
  <si>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</si>
  <si>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</si>
  <si>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</si>
  <si>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</si>
  <si>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</si>
  <si>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</si>
  <si>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</si>
  <si>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</si>
  <si>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</si>
  <si>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</si>
  <si>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</si>
  <si>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</si>
  <si>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</si>
  <si>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</si>
  <si>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</si>
  <si>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</si>
  <si>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</si>
  <si>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</si>
  <si>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</si>
  <si>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</si>
  <si>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</si>
  <si>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</si>
  <si>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</si>
  <si>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</si>
  <si>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</si>
  <si>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</si>
  <si>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</si>
  <si>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</si>
  <si>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</si>
  <si>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</si>
  <si>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</si>
  <si>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</si>
  <si>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</si>
  <si>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</si>
  <si>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</si>
  <si>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</si>
  <si>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</si>
  <si>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</si>
  <si>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</si>
  <si>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</si>
  <si>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</si>
  <si>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</si>
  <si>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</si>
  <si>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</si>
  <si>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</si>
  <si>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</si>
  <si>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</si>
  <si>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</si>
  <si>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</si>
  <si>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</si>
  <si>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</si>
  <si>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</si>
  <si>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</si>
  <si>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</si>
  <si>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</si>
  <si>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</si>
  <si>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</si>
  <si>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</si>
  <si>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</si>
  <si>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</si>
  <si>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</si>
  <si>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</si>
  <si>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</si>
  <si>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</si>
  <si>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</si>
  <si>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</si>
  <si>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</si>
  <si>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</si>
  <si>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</si>
  <si>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</si>
  <si>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</si>
  <si>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</si>
  <si>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</si>
  <si>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</si>
  <si>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</si>
  <si>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</si>
  <si>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</si>
  <si>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</si>
  <si>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</si>
  <si>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</si>
  <si>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</si>
  <si>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</si>
  <si>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</si>
  <si>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</si>
  <si>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</si>
  <si>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</si>
  <si>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</si>
  <si>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</si>
  <si>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</si>
  <si>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</si>
  <si>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</si>
  <si>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</si>
  <si>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</si>
  <si>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</si>
  <si>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</si>
  <si>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</si>
  <si>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</si>
  <si>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</si>
  <si>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</si>
  <si>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</si>
  <si>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</si>
  <si>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</si>
  <si>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</si>
  <si>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</si>
  <si>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</si>
  <si>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</si>
  <si>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</si>
  <si>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</si>
  <si>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</si>
  <si>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</si>
  <si>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</si>
  <si>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</si>
  <si>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</si>
  <si>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</si>
  <si>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</si>
  <si>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</si>
  <si>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</si>
  <si>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</si>
  <si>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</si>
  <si>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</si>
  <si>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</si>
  <si>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</si>
  <si>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</si>
  <si>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</si>
  <si>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</si>
  <si>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</si>
  <si>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</si>
  <si>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</si>
  <si>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</si>
  <si>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</si>
  <si>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</si>
  <si>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</si>
  <si>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</si>
  <si>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</si>
  <si>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</si>
  <si>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</si>
  <si>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</si>
  <si>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</si>
  <si>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</si>
  <si>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</si>
  <si>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</si>
  <si>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</si>
  <si>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</si>
  <si>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</si>
  <si>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</si>
  <si>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</si>
  <si>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</si>
  <si>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</si>
  <si>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</si>
  <si>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</si>
  <si>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</si>
  <si>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</si>
  <si>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</si>
  <si>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</si>
  <si>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</si>
  <si>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</si>
  <si>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</si>
  <si>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</si>
  <si>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</si>
  <si>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</si>
  <si>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</si>
  <si>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</si>
  <si>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</si>
  <si>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</si>
  <si>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</si>
  <si>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</si>
  <si>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</si>
  <si>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</si>
  <si>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</si>
  <si>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</si>
  <si>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</si>
  <si>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</si>
  <si>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</si>
  <si>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</si>
  <si>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</si>
  <si>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</si>
  <si>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</si>
  <si>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</si>
  <si>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</si>
  <si>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</si>
  <si>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</si>
  <si>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</si>
  <si>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</si>
  <si>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</si>
  <si>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</si>
  <si>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</si>
  <si>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</si>
  <si>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</si>
  <si>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</si>
  <si>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</si>
  <si>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</si>
  <si>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</si>
  <si>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</si>
  <si>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</si>
  <si>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</si>
  <si>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</si>
  <si>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</si>
  <si>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</si>
  <si>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</si>
  <si>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</si>
  <si>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</si>
  <si>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</si>
  <si>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</si>
  <si>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</si>
  <si>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</si>
  <si>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</si>
  <si>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</si>
  <si>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</si>
  <si>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</si>
  <si>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</si>
  <si>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</si>
  <si>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</si>
  <si>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</si>
  <si>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</si>
  <si>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</si>
  <si>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</si>
  <si>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</si>
  <si>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</si>
  <si>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</si>
  <si>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</si>
  <si>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</si>
  <si>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</si>
  <si>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</si>
  <si>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</si>
  <si>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</si>
  <si>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</si>
  <si>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</si>
  <si>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</si>
  <si>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</si>
  <si>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</si>
  <si>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</si>
  <si>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</si>
  <si>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</si>
  <si>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</si>
  <si>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</si>
  <si>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</si>
  <si>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</si>
  <si>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</si>
  <si>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</si>
  <si>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</si>
  <si>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</si>
  <si>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</si>
  <si>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</si>
  <si>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</si>
  <si>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</si>
  <si>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</si>
  <si>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</si>
  <si>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</si>
  <si>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</si>
  <si>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</si>
  <si>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</si>
  <si>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</si>
  <si>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</si>
  <si>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</si>
  <si>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</si>
  <si>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</si>
  <si>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</si>
  <si>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</si>
  <si>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</si>
  <si>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</si>
  <si>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</si>
  <si>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</si>
  <si>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</si>
  <si>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</si>
  <si>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</si>
  <si>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</si>
  <si>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</si>
  <si>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</si>
  <si>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</si>
  <si>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</si>
  <si>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</si>
  <si>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</si>
  <si>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</si>
  <si>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</si>
  <si>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</si>
  <si>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</si>
  <si>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</si>
  <si>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</si>
  <si>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</si>
  <si>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</si>
  <si>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</si>
  <si>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</si>
  <si>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</si>
  <si>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</si>
  <si>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</si>
  <si>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</si>
  <si>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</si>
  <si>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</si>
  <si>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</si>
  <si>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</si>
  <si>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</si>
  <si>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</si>
  <si>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</si>
  <si>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</si>
  <si>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</si>
  <si>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</si>
  <si>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</si>
  <si>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</si>
  <si>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</si>
  <si>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</si>
  <si>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</si>
  <si>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</si>
  <si>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</si>
  <si>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</si>
  <si>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</si>
  <si>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</si>
  <si>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</si>
  <si>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</si>
  <si>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</si>
  <si>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</si>
  <si>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</si>
  <si>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</si>
  <si>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</si>
  <si>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</si>
  <si>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</si>
  <si>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</si>
  <si>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</si>
  <si>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</si>
  <si>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</si>
  <si>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</si>
  <si>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</si>
  <si>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</si>
  <si>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</si>
  <si>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</si>
  <si>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</si>
  <si>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</si>
  <si>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</si>
  <si>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</si>
  <si>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</si>
  <si>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</si>
  <si>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</si>
  <si>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</si>
  <si>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</si>
  <si>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</si>
  <si>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</si>
  <si>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</si>
  <si>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</si>
  <si>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</si>
  <si>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</si>
  <si>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</si>
  <si>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</si>
  <si>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</si>
  <si>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</si>
  <si>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</si>
  <si>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</si>
  <si>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</si>
  <si>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</si>
  <si>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</si>
  <si>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</si>
  <si>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</si>
  <si>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</si>
  <si>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</si>
  <si>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</si>
  <si>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</si>
  <si>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</si>
  <si>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</si>
  <si>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</si>
  <si>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</si>
  <si>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</si>
  <si>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</si>
  <si>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</si>
  <si>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</si>
  <si>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</si>
  <si>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</si>
  <si>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</si>
  <si>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</si>
  <si>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</si>
  <si>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</si>
  <si>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</si>
  <si>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</si>
  <si>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</si>
  <si>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</si>
  <si>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</si>
  <si>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</si>
  <si>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</si>
  <si>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</si>
  <si>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</si>
  <si>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</si>
  <si>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</si>
  <si>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</si>
  <si>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</si>
  <si>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</si>
  <si>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</si>
  <si>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</si>
  <si>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</si>
  <si>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</si>
  <si>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</si>
  <si>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</si>
  <si>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</si>
  <si>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</si>
  <si>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</si>
  <si>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</si>
  <si>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</si>
  <si>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</si>
  <si>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</si>
  <si>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</si>
  <si>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</si>
  <si>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</si>
  <si>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</si>
  <si>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</si>
  <si>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</si>
  <si>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</si>
  <si>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</si>
  <si>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</si>
  <si>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</si>
  <si>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</si>
  <si>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</si>
  <si>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</si>
  <si>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</si>
  <si>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</si>
  <si>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</si>
  <si>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</si>
  <si>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</si>
  <si>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</si>
  <si>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</si>
  <si>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</si>
  <si>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</si>
  <si>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</si>
  <si>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</si>
  <si>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</si>
  <si>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</si>
  <si>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</si>
  <si>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</si>
  <si>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</si>
  <si>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</si>
  <si>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</si>
  <si>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</si>
  <si>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</si>
  <si>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</si>
  <si>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</si>
  <si>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</si>
  <si>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</si>
  <si>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</si>
  <si>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</si>
  <si>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</si>
  <si>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</si>
  <si>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</si>
  <si>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</si>
  <si>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</si>
  <si>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</si>
  <si>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</si>
  <si>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</si>
  <si>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</si>
  <si>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</si>
  <si>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</si>
  <si>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</si>
  <si>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</si>
  <si>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</si>
  <si>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</si>
  <si>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</si>
  <si>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</si>
  <si>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</si>
  <si>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</si>
  <si>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</si>
  <si>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</si>
  <si>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</si>
  <si>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</si>
  <si>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</si>
  <si>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</si>
  <si>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</si>
  <si>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</si>
  <si>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</si>
  <si>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</si>
  <si>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</si>
  <si>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</si>
  <si>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</si>
  <si>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</si>
  <si>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</si>
  <si>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</si>
  <si>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</si>
  <si>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</si>
  <si>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</si>
  <si>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</si>
  <si>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</si>
  <si>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</si>
  <si>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</si>
  <si>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</si>
  <si>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</si>
  <si>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</si>
  <si>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</si>
  <si>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</si>
  <si>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</si>
  <si>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</si>
  <si>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</si>
  <si>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</si>
  <si>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</si>
  <si>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</si>
  <si>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</si>
  <si>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</si>
  <si>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</si>
  <si>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</si>
  <si>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</si>
  <si>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</si>
  <si>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</si>
  <si>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</si>
  <si>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</si>
  <si>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</si>
  <si>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</si>
  <si>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</si>
  <si>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</si>
  <si>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</si>
  <si>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</si>
  <si>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</si>
  <si>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</si>
  <si>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</si>
  <si>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</si>
  <si>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</si>
  <si>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</si>
  <si>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</si>
  <si>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</si>
  <si>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</si>
  <si>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</si>
  <si>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</si>
  <si>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</si>
  <si>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</si>
  <si>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</si>
  <si>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</si>
  <si>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</si>
  <si>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</si>
  <si>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</si>
  <si>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</si>
  <si>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</si>
  <si>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</si>
  <si>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</si>
  <si>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</si>
  <si>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</si>
  <si>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</si>
  <si>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</si>
  <si>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</si>
  <si>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</si>
  <si>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</si>
  <si>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</si>
  <si>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</si>
  <si>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</si>
  <si>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</si>
  <si>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</si>
  <si>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</si>
  <si>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</si>
  <si>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</si>
  <si>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</si>
  <si>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</si>
  <si>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</si>
  <si>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</si>
  <si>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</si>
  <si>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</si>
  <si>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</si>
  <si>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</si>
  <si>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</si>
  <si>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</si>
  <si>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</si>
  <si>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</si>
  <si>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</si>
  <si>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</si>
  <si>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</si>
  <si>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</si>
  <si>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</si>
  <si>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</si>
  <si>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</si>
  <si>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</si>
  <si>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</si>
  <si>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</si>
  <si>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</si>
  <si>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</si>
  <si>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</si>
  <si>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</si>
  <si>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</si>
  <si>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</si>
  <si>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</si>
  <si>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</si>
  <si>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</si>
  <si>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</si>
  <si>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</si>
  <si>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</si>
  <si>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</si>
  <si>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</si>
  <si>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</si>
  <si>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</si>
  <si>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</si>
  <si>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</si>
  <si>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</si>
  <si>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</si>
  <si>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</si>
  <si>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</si>
  <si>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</si>
  <si>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</si>
  <si>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</si>
  <si>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</si>
  <si>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</si>
  <si>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</si>
  <si>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</si>
  <si>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</si>
  <si>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</si>
  <si>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</si>
  <si>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</si>
  <si>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</si>
  <si>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</si>
  <si>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</si>
  <si>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</si>
  <si>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</si>
  <si>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</si>
  <si>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</si>
  <si>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</si>
  <si>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</si>
  <si>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</si>
  <si>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</si>
  <si>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</si>
  <si>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</si>
  <si>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</si>
  <si>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</si>
  <si>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</si>
  <si>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</si>
  <si>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</si>
  <si>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</si>
  <si>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</si>
  <si>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</si>
  <si>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</si>
  <si>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</si>
  <si>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</si>
  <si>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</si>
  <si>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</si>
  <si>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</si>
  <si>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</si>
  <si>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</si>
  <si>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</si>
  <si>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</si>
  <si>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</si>
  <si>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</si>
  <si>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</si>
  <si>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</si>
  <si>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</si>
  <si>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</si>
  <si>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</si>
  <si>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</si>
  <si>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</si>
  <si>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</si>
  <si>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</si>
  <si>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</si>
  <si>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</si>
  <si>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</si>
  <si>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</si>
  <si>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</si>
  <si>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</si>
  <si>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</si>
  <si>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</si>
  <si>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</si>
  <si>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</si>
  <si>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</si>
  <si>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</si>
  <si>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</si>
  <si>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</si>
  <si>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</si>
  <si>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</si>
  <si>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</si>
  <si>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</si>
  <si>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</si>
  <si>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</si>
  <si>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</si>
  <si>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</si>
  <si>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</si>
  <si>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</si>
  <si>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</si>
  <si>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</si>
  <si>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</si>
  <si>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</si>
  <si>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</si>
  <si>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</si>
  <si>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</si>
  <si>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</si>
  <si>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</si>
  <si>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</si>
  <si>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</si>
  <si>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</si>
  <si>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</si>
  <si>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</si>
  <si>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</si>
  <si>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</si>
  <si>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</si>
  <si>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</si>
  <si>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</si>
  <si>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</si>
  <si>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</si>
  <si>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</si>
  <si>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</si>
  <si>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</si>
  <si>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</si>
  <si>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</si>
  <si>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</si>
  <si>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</si>
  <si>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</si>
  <si>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</si>
  <si>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</si>
  <si>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</si>
  <si>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</si>
  <si>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</si>
  <si>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</si>
  <si>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</si>
  <si>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</si>
  <si>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</si>
  <si>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</si>
  <si>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</si>
  <si>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</si>
  <si>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</si>
  <si>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</si>
  <si>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</si>
  <si>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</si>
  <si>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</si>
  <si>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</si>
  <si>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</si>
  <si>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</si>
  <si>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</si>
  <si>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</si>
  <si>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</si>
  <si>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</si>
  <si>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</si>
  <si>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</si>
  <si>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</si>
  <si>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</si>
  <si>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</si>
  <si>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</si>
  <si>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</si>
  <si>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</si>
  <si>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</si>
  <si>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</si>
  <si>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</si>
  <si>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</si>
  <si>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</si>
  <si>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</si>
  <si>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</si>
  <si>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</si>
  <si>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</si>
  <si>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</si>
  <si>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</si>
  <si>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</si>
  <si>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</si>
  <si>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</si>
  <si>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</si>
  <si>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</si>
  <si>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</si>
  <si>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</si>
  <si>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</si>
  <si>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</si>
  <si>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</si>
  <si>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</si>
  <si>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</si>
  <si>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</si>
  <si>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</si>
  <si>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</si>
  <si>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</si>
  <si>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</si>
  <si>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</si>
  <si>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</si>
  <si>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</si>
  <si>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</si>
  <si>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</si>
  <si>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</si>
  <si>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</si>
  <si>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</si>
  <si>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</si>
  <si>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</si>
  <si>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</si>
  <si>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</si>
  <si>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</si>
  <si>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</si>
  <si>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</si>
  <si>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</si>
  <si>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</si>
  <si>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</si>
  <si>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</si>
  <si>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</si>
  <si>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</si>
  <si>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</si>
  <si>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</si>
  <si>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</si>
  <si>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</si>
  <si>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</si>
  <si>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</si>
  <si>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</si>
  <si>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</si>
  <si>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</si>
  <si>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</si>
  <si>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</si>
  <si>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</si>
  <si>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</si>
  <si>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</si>
  <si>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</si>
  <si>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</si>
  <si>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</si>
  <si>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</si>
  <si>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</si>
  <si>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</si>
  <si>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</si>
  <si>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</si>
  <si>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</si>
  <si>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</si>
  <si>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</si>
  <si>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</si>
  <si>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</si>
  <si>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</si>
  <si>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</si>
  <si>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</si>
  <si>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</si>
  <si>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</si>
  <si>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</si>
  <si>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</si>
  <si>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</si>
  <si>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</si>
  <si>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</si>
  <si>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</si>
  <si>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</si>
  <si>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</si>
  <si>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</si>
  <si>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</si>
  <si>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</si>
  <si>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</si>
  <si>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</si>
  <si>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</si>
  <si>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</si>
  <si>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</si>
  <si>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</si>
  <si>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</si>
  <si>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</si>
  <si>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</si>
  <si>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</si>
  <si>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</si>
  <si>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</si>
  <si>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</si>
  <si>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</si>
  <si>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</si>
  <si>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</si>
  <si>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</si>
  <si>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</si>
  <si>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</si>
  <si>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</si>
  <si>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</si>
  <si>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</si>
  <si>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</si>
  <si>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</si>
  <si>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</si>
  <si>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</si>
  <si>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</si>
  <si>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</si>
  <si>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</si>
  <si>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</si>
  <si>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</si>
  <si>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</si>
  <si>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</si>
  <si>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</si>
  <si>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</si>
  <si>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</si>
  <si>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</si>
  <si>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</si>
  <si>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</si>
  <si>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</si>
  <si>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</si>
  <si>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</si>
  <si>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</si>
  <si>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</si>
  <si>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</si>
  <si>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</si>
  <si>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</si>
  <si>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</si>
  <si>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</si>
  <si>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</si>
  <si>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</si>
  <si>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</si>
  <si>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</si>
  <si>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</si>
  <si>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</si>
  <si>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</si>
  <si>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</si>
  <si>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</si>
  <si>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</si>
  <si>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</si>
  <si>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</si>
  <si>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</si>
  <si>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</si>
  <si>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</si>
  <si>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</si>
  <si>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</si>
  <si>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</si>
  <si>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</si>
  <si>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</si>
  <si>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</si>
  <si>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</si>
  <si>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</si>
  <si>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</si>
  <si>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</si>
  <si>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</si>
  <si>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</si>
  <si>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</si>
  <si>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</si>
  <si>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</si>
  <si>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</si>
  <si>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</si>
  <si>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</si>
  <si>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</si>
  <si>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</si>
  <si>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</si>
  <si>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</si>
  <si>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</si>
  <si>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</si>
  <si>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</si>
  <si>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</si>
  <si>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</si>
  <si>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</si>
  <si>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</si>
  <si>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</si>
  <si>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</si>
  <si>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</si>
  <si>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</si>
  <si>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</si>
  <si>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</si>
  <si>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</si>
  <si>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</si>
  <si>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</si>
  <si>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</si>
  <si>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</si>
  <si>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</si>
  <si>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</si>
  <si>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</si>
  <si>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</si>
  <si>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</si>
  <si>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</si>
  <si>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</si>
  <si>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</si>
  <si>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</si>
  <si>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</si>
  <si>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</si>
  <si>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</si>
  <si>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</si>
  <si>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</si>
  <si>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</si>
  <si>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</si>
  <si>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</si>
  <si>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</si>
  <si>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</si>
  <si>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</si>
  <si>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</si>
  <si>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</si>
  <si>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</si>
  <si>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</si>
  <si>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</si>
  <si>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</si>
  <si>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</si>
  <si>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</si>
  <si>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</si>
  <si>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</si>
  <si>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</si>
  <si>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</si>
  <si>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</si>
  <si>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</si>
  <si>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</si>
  <si>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</si>
  <si>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</si>
  <si>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</si>
  <si>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</si>
  <si>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</si>
  <si>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</si>
  <si>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</si>
  <si>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</si>
  <si>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</si>
  <si>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</si>
  <si>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</si>
  <si>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</si>
  <si>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</si>
  <si>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</si>
  <si>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</si>
  <si>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</si>
  <si>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</si>
  <si>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</si>
  <si>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</si>
  <si>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</si>
  <si>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</si>
  <si>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</si>
  <si>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</si>
  <si>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</si>
  <si>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</si>
  <si>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</si>
  <si>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</si>
  <si>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</si>
  <si>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</si>
  <si>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</si>
  <si>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</si>
  <si>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</si>
  <si>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</si>
  <si>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</si>
  <si>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</si>
  <si>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</si>
  <si>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</si>
  <si>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</si>
  <si>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</si>
  <si>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</si>
  <si>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</si>
  <si>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</si>
  <si>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</si>
  <si>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</si>
  <si>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</si>
  <si>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</si>
  <si>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</si>
  <si>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</si>
  <si>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</si>
  <si>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</si>
  <si>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</si>
  <si>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</si>
  <si>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</si>
  <si>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</si>
  <si>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</si>
  <si>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</si>
  <si>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</si>
  <si>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</si>
  <si>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</si>
  <si>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</si>
  <si>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</si>
  <si>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</si>
  <si>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</si>
  <si>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</si>
  <si>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</si>
  <si>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</si>
  <si>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</si>
  <si>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</si>
  <si>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</si>
  <si>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</si>
  <si>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</si>
  <si>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</si>
  <si>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</si>
  <si>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</si>
  <si>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</si>
  <si>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</si>
  <si>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</si>
  <si>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</si>
  <si>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</si>
  <si>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</si>
  <si>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</si>
  <si>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</si>
  <si>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</si>
  <si>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</si>
  <si>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</si>
  <si>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</si>
  <si>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</si>
  <si>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</si>
  <si>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</si>
  <si>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</si>
  <si>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</si>
  <si>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</si>
  <si>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</si>
  <si>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</si>
  <si>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</si>
  <si>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</si>
  <si>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</si>
  <si>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</si>
  <si>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</si>
  <si>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</si>
  <si>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</si>
  <si>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</si>
  <si>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</si>
  <si>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</si>
  <si>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</si>
  <si>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</si>
  <si>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</si>
  <si>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</si>
  <si>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</si>
  <si>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</si>
  <si>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</si>
  <si>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</si>
  <si>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</si>
  <si>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</si>
  <si>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</si>
  <si>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</si>
  <si>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</si>
  <si>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</si>
  <si>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</si>
  <si>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</si>
  <si>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</si>
  <si>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</si>
  <si>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</si>
  <si>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</si>
  <si>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</si>
  <si>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</si>
  <si>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</si>
  <si>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</si>
  <si>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</si>
  <si>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</si>
  <si>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</si>
  <si>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</si>
  <si>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</si>
  <si>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</si>
  <si>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</si>
  <si>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</si>
  <si>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</si>
  <si>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</si>
  <si>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</si>
  <si>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</si>
  <si>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</si>
  <si>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</si>
  <si>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</si>
  <si>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</si>
  <si>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</si>
  <si>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</si>
  <si>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</si>
  <si>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</si>
  <si>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</si>
  <si>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</si>
  <si>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</si>
  <si>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</si>
  <si>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</si>
  <si>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</si>
  <si>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</si>
  <si>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</si>
  <si>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</si>
  <si>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</si>
  <si>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</si>
  <si>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</si>
  <si>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</si>
  <si>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</si>
  <si>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</si>
  <si>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</si>
  <si>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</si>
  <si>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</si>
  <si>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</si>
  <si>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</si>
  <si>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</si>
  <si>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</si>
  <si>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</si>
  <si>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</si>
  <si>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</si>
  <si>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</si>
  <si>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</si>
  <si>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</si>
  <si>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</si>
  <si>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</si>
  <si>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</si>
  <si>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</si>
  <si>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</si>
  <si>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</si>
  <si>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</si>
  <si>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</si>
  <si>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</si>
  <si>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</si>
  <si>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</si>
  <si>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</si>
  <si>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</si>
  <si>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</si>
  <si>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</si>
  <si>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</si>
  <si>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</si>
  <si>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</si>
  <si>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</si>
  <si>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</si>
  <si>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</si>
  <si>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</si>
  <si>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</si>
  <si>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</si>
  <si>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</si>
  <si>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</si>
  <si>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</si>
  <si>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</si>
  <si>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</si>
  <si>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</si>
  <si>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</si>
  <si>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</si>
  <si>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</si>
  <si>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</si>
  <si>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</si>
  <si>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</si>
  <si>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</si>
  <si>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</si>
  <si>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</si>
  <si>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</si>
  <si>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</si>
  <si>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</si>
  <si>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</si>
  <si>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</si>
  <si>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</si>
  <si>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</si>
  <si>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</si>
  <si>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</si>
  <si>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</si>
  <si>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</si>
  <si>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</si>
  <si>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</si>
  <si>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</si>
  <si>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</si>
  <si>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</si>
  <si>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</si>
  <si>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</si>
  <si>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</si>
  <si>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</si>
  <si>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</si>
  <si>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</si>
  <si>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</si>
  <si>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</si>
  <si>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</si>
  <si>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</si>
  <si>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</si>
  <si>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</si>
  <si>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</si>
  <si>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</si>
  <si>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</si>
  <si>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</si>
  <si>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</si>
  <si>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</si>
  <si>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</si>
  <si>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</si>
  <si>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</si>
  <si>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</si>
  <si>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</si>
  <si>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</si>
  <si>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</si>
  <si>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</si>
  <si>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</si>
  <si>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</si>
  <si>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</si>
  <si>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</si>
  <si>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</si>
  <si>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</si>
  <si>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</si>
  <si>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</si>
  <si>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</si>
  <si>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</si>
  <si>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</si>
  <si>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</si>
  <si>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</si>
  <si>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</si>
  <si>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</si>
  <si>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</si>
  <si>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</si>
  <si>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</si>
  <si>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</si>
  <si>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</si>
  <si>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</si>
  <si>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</si>
  <si>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</si>
  <si>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</si>
  <si>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</si>
  <si>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</si>
  <si>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</si>
  <si>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</si>
  <si>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</si>
  <si>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</si>
  <si>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</si>
  <si>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</si>
  <si>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</si>
  <si>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</si>
  <si>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</si>
  <si>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</si>
  <si>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</si>
  <si>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</si>
  <si>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</si>
  <si>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</si>
  <si>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</si>
  <si>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</si>
  <si>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</si>
  <si>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</si>
  <si>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</si>
  <si>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</si>
  <si>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</si>
  <si>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</si>
  <si>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</si>
  <si>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</si>
  <si>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</si>
  <si>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</si>
  <si>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</si>
  <si>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</si>
  <si>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</si>
  <si>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</si>
  <si>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</si>
  <si>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</si>
  <si>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</si>
  <si>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</si>
  <si>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</si>
  <si>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</si>
  <si>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</si>
  <si>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</si>
  <si>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</si>
  <si>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</si>
  <si>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</si>
  <si>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</si>
  <si>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</si>
  <si>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</si>
  <si>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</si>
  <si>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</si>
  <si>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</si>
  <si>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</si>
  <si>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</si>
  <si>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</si>
  <si>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</si>
  <si>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</si>
  <si>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</si>
  <si>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</si>
  <si>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</si>
  <si>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</si>
  <si>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</si>
  <si>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</si>
  <si>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</si>
  <si>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</si>
  <si>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</si>
  <si>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</si>
  <si>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</si>
  <si>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</si>
  <si>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</si>
  <si>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</si>
  <si>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</si>
  <si>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</si>
  <si>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</si>
  <si>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</si>
  <si>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</si>
  <si>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</si>
  <si>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</si>
  <si>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</si>
  <si>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</si>
  <si>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</si>
  <si>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</si>
  <si>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</si>
  <si>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</si>
  <si>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</si>
  <si>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</si>
  <si>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</si>
  <si>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</si>
  <si>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</si>
  <si>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</si>
  <si>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</si>
  <si>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</si>
  <si>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</si>
  <si>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</si>
  <si>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</si>
  <si>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</si>
  <si>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</si>
  <si>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</si>
  <si>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</si>
  <si>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</si>
  <si>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</si>
  <si>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</si>
  <si>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</si>
  <si>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</si>
  <si>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</si>
  <si>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</si>
  <si>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</si>
  <si>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</si>
  <si>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</si>
  <si>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</si>
  <si>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</si>
  <si>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</si>
  <si>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</si>
  <si>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</si>
  <si>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</si>
  <si>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</si>
  <si>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</si>
  <si>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</si>
  <si>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</si>
  <si>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</si>
  <si>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</si>
  <si>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</si>
  <si>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</si>
  <si>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</si>
  <si>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</si>
  <si>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</si>
  <si>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</si>
  <si>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</si>
  <si>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</si>
  <si>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</si>
  <si>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</si>
  <si>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</si>
  <si>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</si>
  <si>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</si>
  <si>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</si>
  <si>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</si>
  <si>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</si>
  <si>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</si>
  <si>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</si>
  <si>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</si>
  <si>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</si>
  <si>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</si>
  <si>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</si>
  <si>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</si>
  <si>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</si>
  <si>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</si>
  <si>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</si>
  <si>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</si>
  <si>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</si>
  <si>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</si>
  <si>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</si>
  <si>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</si>
  <si>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</si>
  <si>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</si>
  <si>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</si>
  <si>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</si>
  <si>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</si>
  <si>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</si>
  <si>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</si>
  <si>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</si>
  <si>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</si>
  <si>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</si>
  <si>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</si>
  <si>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</si>
  <si>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</si>
  <si>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</si>
  <si>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</si>
  <si>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</si>
  <si>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</si>
  <si>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</si>
  <si>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</si>
  <si>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</si>
  <si>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</si>
  <si>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</si>
  <si>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</si>
  <si>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</si>
  <si>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</si>
  <si>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</si>
  <si>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</si>
  <si>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</si>
  <si>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</si>
  <si>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</si>
  <si>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</si>
  <si>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</si>
  <si>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</si>
  <si>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</si>
  <si>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</si>
  <si>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</si>
  <si>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</si>
  <si>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</si>
  <si>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</si>
  <si>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</si>
  <si>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</si>
  <si>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</si>
  <si>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</si>
  <si>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</si>
  <si>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</si>
  <si>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</si>
  <si>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</si>
  <si>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</si>
  <si>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</si>
  <si>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</si>
  <si>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</si>
  <si>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</si>
  <si>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</si>
  <si>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</si>
  <si>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</si>
  <si>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</si>
  <si>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</si>
  <si>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</si>
  <si>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</si>
  <si>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</si>
  <si>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</si>
  <si>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</si>
  <si>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</si>
  <si>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</si>
  <si>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</si>
  <si>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</si>
  <si>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</si>
  <si>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</si>
  <si>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</si>
  <si>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</si>
  <si>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</si>
  <si>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</si>
  <si>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</si>
  <si>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</si>
  <si>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</si>
  <si>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</si>
  <si>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</si>
  <si>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</si>
  <si>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</si>
  <si>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</si>
  <si>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</si>
  <si>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</si>
  <si>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</si>
  <si>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</si>
  <si>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</si>
  <si>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</si>
  <si>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</si>
  <si>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</si>
  <si>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</si>
  <si>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</si>
  <si>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</si>
  <si>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</si>
  <si>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</si>
  <si>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</si>
  <si>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</si>
  <si>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</si>
  <si>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</si>
  <si>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</si>
  <si>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</si>
  <si>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</si>
  <si>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</si>
  <si>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</si>
  <si>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</si>
  <si>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</si>
  <si>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</si>
  <si>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</si>
  <si>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</si>
  <si>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</si>
  <si>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</si>
  <si>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</si>
  <si>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</si>
  <si>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</si>
  <si>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</si>
  <si>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</si>
  <si>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</si>
  <si>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</si>
  <si>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</si>
  <si>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</si>
  <si>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</si>
  <si>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</si>
  <si>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</si>
  <si>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</si>
  <si>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</si>
  <si>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</si>
  <si>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</si>
  <si>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</si>
  <si>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</si>
  <si>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</si>
  <si>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</si>
  <si>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</si>
  <si>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</si>
  <si>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</si>
  <si>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</si>
  <si>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</si>
  <si>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</si>
  <si>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</si>
  <si>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</si>
  <si>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</si>
  <si>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</si>
  <si>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</si>
  <si>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</si>
  <si>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</si>
  <si>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</si>
  <si>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</si>
  <si>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</si>
  <si>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</si>
  <si>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</si>
  <si>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</si>
  <si>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</si>
  <si>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</si>
  <si>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</si>
  <si>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</si>
  <si>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</si>
  <si>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</si>
  <si>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</si>
  <si>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</si>
  <si>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</si>
  <si>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</si>
  <si>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</si>
  <si>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</si>
  <si>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</si>
  <si>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</si>
  <si>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</si>
  <si>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</si>
  <si>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</si>
  <si>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</si>
  <si>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</si>
  <si>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</si>
  <si>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</si>
  <si>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</si>
  <si>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</si>
  <si>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</si>
  <si>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</si>
  <si>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</si>
  <si>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</si>
  <si>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</si>
  <si>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</si>
  <si>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</si>
  <si>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</si>
  <si>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</si>
  <si>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</si>
  <si>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</si>
  <si>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</si>
  <si>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</si>
  <si>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</si>
  <si>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</si>
  <si>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</si>
  <si>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</si>
  <si>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</si>
  <si>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</si>
  <si>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</si>
  <si>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</si>
  <si>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</si>
  <si>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</si>
  <si>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</si>
  <si>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</si>
  <si>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</si>
  <si>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</si>
  <si>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</si>
  <si>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</si>
  <si>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</si>
  <si>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</si>
  <si>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</si>
  <si>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</si>
  <si>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</si>
  <si>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</si>
  <si>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</si>
  <si>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</si>
  <si>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</si>
  <si>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</si>
  <si>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</si>
  <si>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</si>
  <si>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</si>
  <si>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</si>
  <si>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</si>
  <si>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</si>
  <si>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</si>
  <si>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</si>
  <si>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</si>
  <si>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</si>
  <si>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</si>
  <si>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</si>
  <si>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</si>
  <si>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</si>
  <si>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</si>
  <si>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</si>
  <si>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</si>
  <si>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</si>
  <si>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</si>
  <si>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</si>
  <si>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</si>
  <si>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</si>
  <si>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</si>
  <si>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</si>
  <si>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</si>
  <si>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</si>
  <si>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</si>
  <si>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</si>
  <si>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</si>
  <si>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</si>
  <si>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</si>
  <si>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</si>
  <si>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</si>
  <si>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</si>
  <si>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</si>
  <si>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</si>
  <si>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</si>
  <si>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</si>
  <si>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</si>
  <si>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</si>
  <si>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</si>
  <si>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</si>
  <si>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</si>
  <si>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</si>
  <si>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</si>
  <si>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</si>
  <si>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</si>
  <si>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</si>
  <si>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</si>
  <si>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</si>
  <si>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</si>
  <si>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</si>
  <si>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</si>
  <si>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</si>
  <si>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</si>
  <si>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</si>
  <si>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</si>
  <si>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</si>
  <si>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</si>
  <si>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</si>
  <si>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</si>
  <si>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</si>
  <si>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</si>
  <si>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</si>
  <si>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</si>
  <si>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</si>
  <si>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</si>
  <si>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</si>
  <si>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</si>
  <si>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</si>
  <si>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</si>
  <si>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</si>
  <si>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</si>
  <si>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</si>
  <si>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</si>
  <si>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</si>
  <si>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</si>
  <si>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</si>
  <si>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</si>
  <si>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</si>
  <si>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</si>
  <si>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</si>
  <si>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</si>
  <si>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</si>
  <si>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</si>
  <si>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</si>
  <si>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</si>
  <si>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</si>
  <si>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</si>
  <si>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</si>
  <si>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</si>
  <si>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</si>
  <si>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</si>
  <si>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</si>
  <si>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</si>
  <si>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</si>
  <si>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</si>
  <si>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</si>
  <si>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</si>
  <si>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</si>
  <si>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</si>
  <si>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</si>
  <si>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</si>
  <si>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</si>
  <si>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</si>
  <si>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</si>
  <si>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</si>
  <si>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</si>
  <si>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</si>
  <si>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</si>
  <si>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</si>
  <si>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</si>
  <si>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</si>
  <si>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</si>
  <si>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</si>
  <si>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</si>
  <si>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</si>
  <si>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</si>
  <si>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</si>
  <si>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</si>
  <si>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</si>
  <si>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</si>
  <si>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</si>
  <si>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</si>
  <si>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</si>
  <si>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</si>
  <si>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</si>
  <si>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</si>
  <si>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</si>
  <si>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</si>
  <si>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</si>
  <si>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</si>
  <si>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</si>
  <si>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</si>
  <si>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</si>
  <si>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</si>
  <si>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</si>
  <si>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</si>
  <si>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</si>
  <si>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</si>
  <si>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</si>
  <si>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</si>
  <si>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</si>
  <si>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</si>
  <si>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</si>
  <si>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</si>
  <si>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</si>
  <si>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</si>
  <si>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</si>
  <si>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</si>
  <si>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</si>
  <si>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</si>
  <si>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</si>
  <si>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</si>
  <si>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</si>
  <si>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</si>
  <si>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</si>
  <si>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</si>
  <si>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</si>
  <si>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</si>
  <si>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</si>
  <si>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</si>
  <si>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</si>
  <si>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</si>
  <si>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</si>
  <si>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</si>
  <si>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</si>
  <si>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</si>
  <si>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</si>
  <si>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</si>
  <si>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</si>
  <si>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</si>
  <si>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</si>
  <si>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</si>
  <si>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</si>
  <si>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</si>
  <si>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</si>
  <si>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</si>
  <si>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</si>
  <si>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</si>
  <si>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</si>
  <si>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</si>
  <si>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</si>
  <si>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</si>
  <si>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</si>
  <si>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</si>
  <si>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</si>
  <si>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</si>
  <si>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</si>
  <si>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</si>
  <si>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</si>
  <si>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</si>
  <si>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</si>
  <si>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</si>
  <si>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</si>
  <si>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</si>
  <si>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</si>
  <si>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</si>
  <si>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</si>
  <si>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</si>
  <si>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</si>
  <si>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</si>
  <si>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</si>
  <si>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</si>
  <si>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</si>
  <si>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</si>
  <si>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</si>
  <si>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</si>
  <si>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</si>
  <si>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</si>
  <si>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</si>
  <si>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</si>
  <si>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</si>
  <si>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</si>
  <si>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</si>
  <si>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</si>
  <si>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</si>
  <si>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</si>
  <si>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</si>
  <si>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</si>
  <si>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</si>
  <si>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</si>
  <si>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</si>
  <si>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</si>
  <si>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</si>
  <si>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</si>
  <si>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</si>
  <si>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</si>
  <si>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</si>
  <si>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</si>
  <si>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</si>
  <si>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</si>
  <si>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</si>
  <si>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</si>
  <si>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</si>
  <si>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</si>
  <si>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</si>
  <si>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</si>
  <si>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</si>
  <si>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</si>
  <si>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</si>
  <si>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</si>
  <si>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</si>
  <si>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</si>
  <si>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</si>
  <si>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</si>
  <si>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</si>
  <si>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</si>
  <si>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</si>
  <si>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</si>
  <si>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</si>
  <si>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</si>
  <si>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</si>
  <si>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</si>
  <si>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</si>
  <si>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</si>
  <si>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</si>
  <si>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</si>
  <si>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</si>
  <si>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</si>
  <si>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</si>
  <si>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</si>
  <si>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</si>
  <si>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</si>
  <si>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</si>
  <si>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</si>
  <si>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</si>
  <si>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</si>
  <si>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</si>
  <si>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</si>
  <si>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</si>
  <si>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</si>
  <si>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</si>
  <si>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</si>
  <si>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</si>
  <si>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</si>
  <si>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</si>
  <si>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</si>
  <si>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</si>
  <si>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</si>
  <si>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</si>
  <si>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</si>
  <si>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</si>
  <si>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</si>
  <si>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</si>
  <si>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</si>
  <si>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</si>
  <si>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</si>
  <si>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</si>
  <si>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</si>
  <si>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</si>
  <si>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</si>
  <si>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</si>
  <si>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</si>
  <si>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</si>
  <si>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</si>
  <si>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</si>
  <si>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</si>
  <si>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</si>
  <si>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</si>
  <si>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</si>
  <si>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</si>
  <si>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</si>
  <si>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</si>
  <si>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</si>
  <si>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</si>
  <si>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</si>
  <si>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</si>
  <si>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</si>
  <si>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</si>
  <si>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</si>
  <si>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</si>
  <si>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</si>
  <si>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</si>
  <si>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</si>
  <si>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</si>
  <si>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</si>
  <si>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</si>
  <si>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</si>
  <si>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</si>
  <si>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</si>
  <si>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</si>
  <si>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</si>
  <si>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</si>
  <si>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</si>
  <si>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</si>
  <si>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</si>
  <si>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</si>
  <si>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</si>
  <si>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</si>
  <si>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</si>
  <si>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</si>
  <si>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</si>
  <si>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</si>
  <si>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</si>
  <si>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</si>
  <si>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</si>
  <si>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</si>
  <si>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</si>
  <si>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</si>
  <si>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</si>
  <si>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</si>
  <si>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</si>
  <si>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</si>
  <si>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</si>
  <si>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</si>
  <si>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</si>
  <si>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</si>
  <si>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</si>
  <si>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</si>
  <si>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</si>
  <si>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</si>
  <si>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</si>
  <si>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</si>
  <si>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</si>
  <si>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</si>
  <si>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</si>
  <si>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</si>
  <si>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</si>
  <si>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</si>
  <si>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</si>
  <si>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</si>
  <si>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</si>
  <si>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</si>
  <si>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</si>
  <si>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</si>
  <si>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</si>
  <si>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</si>
  <si>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</si>
  <si>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</si>
  <si>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</si>
  <si>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</si>
  <si>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</si>
  <si>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</si>
  <si>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</si>
  <si>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</si>
  <si>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</si>
  <si>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</si>
  <si>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</si>
  <si>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</si>
  <si>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</si>
  <si>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</si>
  <si>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</si>
  <si>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</si>
  <si>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</si>
  <si>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</si>
  <si>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</si>
  <si>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</si>
  <si>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</si>
  <si>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</si>
  <si>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</si>
  <si>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</si>
  <si>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</si>
  <si>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</si>
  <si>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</si>
  <si>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</si>
  <si>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</si>
  <si>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</si>
  <si>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</si>
  <si>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</si>
  <si>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</si>
  <si>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</si>
  <si>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</si>
  <si>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</si>
  <si>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</si>
  <si>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</si>
  <si>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</si>
  <si>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</si>
  <si>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</si>
  <si>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</si>
  <si>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</si>
  <si>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</si>
  <si>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</si>
  <si>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</si>
  <si>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</si>
  <si>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</si>
  <si>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</si>
  <si>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</si>
  <si>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</si>
  <si>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</si>
  <si>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</si>
  <si>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</si>
  <si>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</si>
  <si>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</si>
  <si>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</si>
  <si>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</si>
  <si>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</si>
  <si>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</si>
  <si>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</si>
  <si>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</si>
  <si>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</si>
  <si>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</si>
  <si>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</si>
  <si>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</si>
  <si>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</si>
  <si>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</si>
  <si>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</si>
  <si>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</si>
  <si>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</si>
  <si>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</si>
  <si>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</si>
  <si>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</si>
  <si>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</si>
  <si>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</si>
  <si>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</si>
  <si>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</si>
  <si>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</si>
  <si>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</si>
  <si>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</si>
  <si>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</si>
  <si>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</si>
  <si>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</si>
  <si>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</si>
  <si>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</si>
  <si>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</si>
  <si>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</si>
  <si>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</si>
  <si>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</si>
  <si>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</si>
  <si>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</si>
  <si>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</si>
  <si>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</si>
  <si>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</si>
  <si>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</si>
  <si>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</si>
  <si>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</si>
  <si>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</si>
  <si>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</si>
  <si>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</si>
  <si>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</si>
  <si>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</si>
  <si>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</si>
  <si>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</si>
  <si>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</si>
  <si>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</si>
  <si>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</si>
  <si>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</si>
  <si>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</si>
  <si>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</si>
  <si>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</si>
  <si>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</si>
  <si>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</si>
  <si>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</si>
  <si>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</si>
  <si>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</si>
  <si>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</si>
  <si>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</si>
  <si>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</si>
  <si>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</si>
  <si>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</si>
  <si>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</si>
  <si>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</si>
  <si>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</si>
  <si>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</si>
  <si>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</si>
  <si>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</si>
  <si>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</si>
  <si>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</si>
  <si>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</si>
  <si>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</si>
  <si>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</si>
  <si>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</si>
  <si>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</si>
  <si>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</si>
  <si>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</si>
  <si>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</si>
  <si>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</si>
  <si>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</si>
  <si>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</si>
  <si>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</si>
  <si>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</si>
  <si>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</si>
  <si>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</si>
  <si>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</si>
  <si>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</si>
  <si>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</si>
  <si>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</si>
  <si>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</si>
  <si>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</si>
  <si>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</si>
  <si>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</si>
  <si>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</si>
  <si>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</si>
  <si>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</si>
  <si>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</si>
  <si>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</si>
  <si>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</si>
  <si>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</si>
  <si>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</si>
  <si>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</si>
  <si>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</si>
  <si>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</si>
  <si>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</si>
  <si>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</si>
  <si>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</si>
  <si>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</si>
  <si>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</si>
  <si>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</si>
  <si>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</si>
  <si>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</si>
  <si>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</si>
  <si>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</si>
  <si>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</si>
  <si>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</si>
  <si>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</si>
  <si>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</si>
  <si>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</si>
  <si>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</si>
  <si>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</si>
  <si>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</si>
  <si>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</si>
  <si>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</si>
  <si>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</si>
  <si>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</si>
  <si>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</si>
  <si>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</si>
  <si>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</si>
  <si>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</si>
  <si>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</si>
  <si>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</si>
  <si>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</si>
  <si>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</si>
  <si>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</si>
  <si>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</si>
  <si>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</si>
  <si>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</si>
  <si>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</si>
  <si>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</si>
  <si>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</si>
  <si>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</si>
  <si>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</si>
  <si>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</si>
  <si>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</si>
  <si>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</si>
  <si>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</si>
  <si>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</si>
  <si>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</si>
  <si>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</si>
  <si>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</si>
  <si>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</si>
  <si>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</si>
  <si>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</si>
  <si>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</si>
  <si>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</si>
  <si>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</si>
  <si>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</si>
  <si>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</si>
  <si>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</si>
  <si>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</si>
  <si>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</si>
  <si>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</si>
  <si>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</si>
  <si>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</si>
  <si>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</si>
  <si>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</si>
  <si>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</si>
  <si>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</si>
  <si>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</si>
  <si>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</si>
  <si>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</si>
  <si>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</si>
  <si>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</si>
  <si>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</si>
  <si>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</si>
  <si>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</si>
  <si>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</si>
  <si>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</si>
  <si>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</si>
  <si>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</si>
  <si>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</si>
  <si>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</si>
  <si>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</si>
  <si>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</si>
  <si>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</si>
  <si>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</si>
  <si>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</si>
  <si>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</si>
  <si>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</si>
  <si>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</si>
  <si>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</si>
  <si>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</si>
  <si>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</si>
  <si>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</si>
  <si>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</si>
  <si>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</si>
  <si>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</si>
  <si>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</si>
  <si>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</si>
  <si>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</si>
  <si>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</si>
  <si>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</si>
  <si>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</si>
  <si>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</si>
  <si>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</si>
  <si>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</si>
  <si>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</si>
  <si>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</si>
  <si>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</si>
  <si>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</si>
  <si>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</si>
  <si>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</si>
  <si>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</si>
  <si>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</si>
  <si>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</si>
  <si>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</si>
  <si>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</si>
  <si>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</si>
  <si>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</si>
  <si>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</si>
  <si>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</si>
  <si>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</si>
  <si>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</si>
  <si>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</si>
  <si>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</si>
  <si>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</si>
  <si>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</si>
  <si>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</si>
  <si>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</si>
  <si>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</si>
  <si>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</si>
  <si>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</si>
  <si>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</si>
  <si>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</si>
  <si>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</si>
  <si>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</si>
  <si>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</si>
  <si>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</si>
  <si>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</si>
  <si>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</si>
  <si>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</si>
  <si>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</si>
  <si>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</si>
  <si>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</si>
  <si>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</si>
  <si>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</si>
  <si>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</si>
  <si>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</si>
  <si>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</si>
  <si>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</si>
  <si>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</si>
  <si>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</si>
  <si>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</si>
  <si>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</si>
  <si>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</si>
  <si>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</si>
  <si>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</si>
  <si>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</si>
  <si>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</si>
  <si>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</si>
  <si>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</si>
  <si>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</si>
  <si>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</si>
  <si>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</si>
  <si>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</si>
  <si>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</si>
  <si>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</si>
  <si>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</si>
  <si>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</si>
  <si>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</si>
  <si>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</si>
  <si>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</si>
  <si>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</si>
  <si>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</si>
  <si>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</si>
  <si>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</si>
  <si>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</si>
  <si>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</si>
  <si>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</si>
  <si>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</si>
  <si>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</si>
  <si>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</si>
  <si>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</si>
  <si>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</si>
  <si>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</si>
  <si>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</si>
  <si>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</si>
  <si>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</si>
  <si>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</si>
  <si>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</si>
  <si>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</si>
  <si>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</si>
  <si>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</si>
  <si>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</si>
  <si>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</si>
  <si>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</si>
  <si>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</si>
  <si>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</si>
  <si>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</si>
  <si>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</si>
  <si>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</si>
  <si>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</si>
  <si>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</si>
  <si>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</si>
  <si>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</si>
  <si>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</si>
  <si>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</si>
  <si>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</si>
  <si>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</si>
  <si>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</si>
  <si>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</si>
  <si>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</si>
  <si>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</si>
  <si>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</si>
  <si>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</si>
  <si>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</si>
  <si>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</si>
  <si>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</si>
  <si>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</si>
  <si>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</si>
  <si>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</si>
  <si>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</si>
  <si>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</si>
  <si>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</si>
  <si>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</si>
  <si>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</si>
  <si>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</si>
  <si>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</si>
  <si>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</si>
  <si>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</si>
  <si>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</si>
  <si>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</si>
  <si>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</si>
  <si>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</si>
  <si>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</si>
  <si>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</si>
  <si>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</si>
  <si>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</si>
  <si>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</si>
  <si>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</si>
  <si>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</si>
  <si>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</si>
  <si>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</si>
  <si>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</si>
  <si>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</si>
  <si>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</si>
  <si>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</si>
  <si>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</si>
  <si>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</si>
  <si>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</si>
  <si>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</si>
  <si>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</si>
  <si>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</si>
  <si>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</si>
  <si>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</si>
  <si>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</si>
  <si>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</si>
  <si>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</si>
  <si>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</si>
  <si>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</si>
  <si>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</si>
  <si>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</si>
  <si>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</si>
  <si>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</si>
  <si>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</si>
  <si>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</si>
  <si>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</si>
  <si>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</si>
  <si>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</si>
  <si>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</si>
  <si>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</si>
  <si>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</si>
  <si>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</si>
  <si>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</si>
  <si>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</si>
  <si>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</si>
  <si>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</si>
  <si>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</si>
  <si>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</si>
  <si>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</si>
  <si>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</si>
  <si>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</si>
  <si>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</si>
  <si>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</si>
  <si>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</si>
  <si>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</si>
  <si>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</si>
  <si>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</si>
  <si>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</si>
  <si>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</si>
  <si>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</si>
  <si>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</si>
  <si>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</si>
  <si>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</si>
  <si>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</si>
  <si>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</si>
  <si>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</si>
  <si>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</si>
  <si>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</si>
  <si>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</si>
  <si>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</si>
  <si>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</si>
  <si>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</si>
  <si>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</si>
  <si>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</si>
  <si>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</si>
  <si>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</si>
  <si>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</si>
  <si>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</si>
  <si>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</si>
  <si>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</si>
  <si>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</si>
  <si>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</si>
  <si>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</si>
  <si>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</si>
  <si>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</si>
  <si>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</si>
  <si>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</si>
  <si>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</si>
  <si>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</si>
  <si>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</si>
  <si>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</si>
  <si>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</si>
  <si>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</si>
  <si>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</si>
  <si>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</si>
  <si>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</si>
  <si>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</si>
  <si>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</si>
  <si>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</si>
  <si>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</si>
  <si>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</si>
  <si>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</si>
  <si>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</si>
  <si>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</si>
  <si>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</si>
  <si>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</si>
  <si>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</si>
  <si>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</si>
  <si>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</si>
  <si>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</si>
  <si>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</si>
  <si>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</si>
  <si>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</si>
  <si>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</si>
  <si>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</si>
  <si>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</si>
  <si>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</si>
  <si>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</si>
  <si>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</si>
  <si>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</si>
  <si>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</si>
  <si>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</si>
  <si>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</si>
  <si>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</si>
  <si>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</si>
  <si>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</si>
  <si>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</si>
  <si>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</si>
  <si>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</si>
  <si>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</si>
  <si>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</si>
  <si>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</si>
  <si>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</si>
  <si>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</si>
  <si>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</si>
  <si>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</si>
  <si>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</si>
  <si>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</si>
  <si>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</si>
  <si>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</si>
  <si>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</si>
  <si>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</si>
  <si>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</si>
  <si>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</si>
  <si>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</si>
  <si>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</si>
  <si>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</si>
  <si>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</si>
  <si>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</si>
  <si>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</si>
  <si>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</si>
  <si>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</si>
  <si>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</si>
  <si>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</si>
  <si>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</si>
  <si>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</si>
  <si>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</si>
  <si>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</si>
  <si>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</si>
  <si>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</si>
  <si>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</si>
  <si>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</si>
  <si>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</si>
  <si>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</si>
  <si>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</si>
  <si>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</si>
  <si>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</si>
  <si>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</si>
  <si>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</si>
  <si>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</si>
  <si>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</si>
  <si>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</si>
  <si>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</si>
  <si>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</si>
  <si>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</si>
  <si>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</si>
  <si>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</si>
  <si>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</si>
  <si>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</si>
  <si>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</si>
  <si>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</si>
  <si>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</si>
  <si>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</si>
  <si>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</si>
  <si>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</si>
  <si>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</si>
  <si>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</si>
  <si>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</si>
  <si>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</si>
  <si>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</si>
  <si>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</si>
  <si>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</si>
  <si>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</si>
  <si>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</si>
  <si>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</si>
  <si>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</si>
  <si>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</si>
  <si>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</si>
  <si>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</si>
  <si>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</si>
  <si>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</si>
  <si>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</si>
  <si>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</si>
  <si>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</si>
  <si>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</si>
  <si>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</si>
  <si>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</si>
  <si>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</si>
  <si>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</si>
  <si>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</si>
  <si>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</si>
  <si>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</si>
  <si>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</si>
  <si>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</si>
  <si>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</si>
  <si>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</si>
  <si>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</si>
  <si>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</si>
  <si>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</si>
  <si>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</si>
  <si>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</si>
  <si>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</si>
  <si>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</si>
  <si>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</si>
  <si>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</si>
  <si>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</si>
  <si>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</si>
  <si>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</si>
  <si>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</si>
  <si>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</si>
  <si>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</si>
  <si>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</si>
  <si>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</si>
  <si>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</si>
  <si>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</si>
  <si>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</si>
  <si>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</si>
  <si>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</si>
  <si>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</si>
  <si>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</si>
  <si>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</si>
  <si>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</si>
  <si>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</si>
  <si>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</si>
  <si>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</si>
  <si>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</si>
  <si>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</si>
  <si>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</si>
  <si>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</si>
  <si>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</si>
  <si>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</si>
  <si>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</si>
  <si>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</si>
  <si>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</si>
  <si>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</si>
  <si>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</si>
  <si>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</si>
  <si>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</si>
  <si>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</si>
  <si>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</si>
  <si>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</si>
  <si>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</si>
  <si>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</si>
  <si>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</si>
  <si>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</si>
  <si>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</si>
  <si>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</si>
  <si>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</si>
  <si>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</si>
  <si>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</si>
  <si>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</si>
  <si>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</si>
  <si>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</si>
  <si>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</si>
  <si>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</si>
  <si>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</si>
  <si>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</si>
  <si>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</si>
  <si>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</si>
  <si>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</si>
  <si>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</si>
  <si>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</si>
  <si>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</si>
  <si>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</si>
  <si>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</si>
  <si>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</si>
  <si>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</si>
  <si>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</si>
  <si>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</si>
  <si>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</si>
  <si>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</si>
  <si>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</si>
  <si>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</si>
  <si>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</si>
  <si>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</si>
  <si>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</si>
  <si>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</si>
  <si>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</si>
  <si>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</si>
  <si>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</si>
  <si>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</si>
  <si>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</si>
  <si>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</si>
  <si>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</si>
  <si>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</si>
  <si>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</si>
  <si>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</si>
  <si>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</si>
  <si>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</si>
  <si>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</si>
  <si>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</si>
  <si>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</si>
  <si>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</si>
  <si>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</si>
  <si>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</si>
  <si>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</si>
  <si>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</si>
  <si>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</si>
  <si>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</si>
  <si>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</si>
  <si>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</si>
  <si>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</si>
  <si>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</si>
  <si>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</si>
  <si>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</si>
  <si>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</si>
  <si>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</si>
  <si>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</si>
  <si>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</si>
  <si>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</si>
  <si>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</si>
  <si>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</si>
  <si>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</si>
  <si>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</si>
  <si>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</si>
  <si>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</si>
  <si>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</si>
  <si>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</si>
  <si>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</si>
  <si>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</si>
  <si>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</si>
  <si>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</si>
  <si>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</si>
  <si>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</si>
  <si>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</si>
  <si>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</si>
  <si>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</si>
  <si>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</si>
  <si>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</si>
  <si>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</si>
  <si>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</si>
  <si>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</si>
  <si>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</si>
  <si>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</si>
  <si>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</si>
  <si>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</si>
  <si>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</si>
  <si>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</si>
  <si>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</si>
  <si>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</si>
  <si>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</si>
  <si>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</si>
  <si>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</si>
  <si>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</si>
  <si>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</si>
  <si>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</si>
  <si>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</si>
  <si>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</si>
  <si>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</si>
  <si>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</si>
  <si>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</si>
  <si>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</si>
  <si>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</si>
  <si>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</si>
  <si>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</si>
  <si>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</si>
  <si>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</si>
  <si>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</si>
  <si>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</si>
  <si>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</si>
  <si>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</si>
  <si>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</si>
  <si>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</si>
  <si>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</si>
  <si>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</si>
  <si>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</si>
  <si>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</si>
  <si>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</si>
  <si>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</si>
  <si>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</si>
  <si>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</si>
  <si>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</si>
  <si>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</si>
  <si>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</si>
  <si>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</si>
  <si>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</si>
  <si>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</si>
  <si>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</si>
  <si>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</si>
  <si>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</si>
  <si>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</si>
  <si>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</si>
  <si>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</si>
  <si>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</si>
  <si>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</si>
  <si>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</si>
  <si>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</si>
  <si>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</si>
  <si>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</si>
  <si>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</si>
  <si>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</si>
  <si>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</si>
  <si>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</si>
  <si>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</si>
  <si>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</si>
  <si>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</si>
  <si>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</si>
  <si>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</si>
  <si>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</si>
  <si>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</si>
  <si>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</si>
  <si>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</si>
  <si>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</si>
  <si>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</si>
  <si>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</si>
  <si>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</si>
  <si>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</si>
  <si>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</si>
  <si>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</si>
  <si>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</si>
  <si>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</si>
  <si>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</si>
  <si>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</si>
  <si>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</si>
  <si>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</si>
  <si>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</si>
  <si>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</si>
  <si>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</si>
  <si>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</si>
  <si>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</si>
  <si>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</si>
  <si>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</si>
  <si>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</si>
  <si>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</si>
  <si>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</si>
  <si>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</si>
  <si>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</si>
  <si>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</si>
  <si>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</si>
  <si>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</si>
  <si>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</si>
  <si>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</si>
  <si>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</si>
  <si>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</si>
  <si>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</si>
  <si>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</si>
  <si>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</si>
  <si>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</si>
  <si>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</si>
  <si>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</si>
  <si>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</si>
  <si>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</si>
  <si>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</si>
  <si>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</si>
  <si>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</si>
  <si>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</si>
  <si>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</si>
  <si>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</si>
  <si>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</si>
  <si>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</si>
  <si>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</si>
  <si>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</si>
  <si>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</si>
  <si>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</si>
  <si>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</si>
  <si>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</si>
  <si>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</si>
  <si>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</si>
  <si>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</si>
  <si>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</si>
  <si>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</si>
  <si>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</si>
  <si>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</si>
  <si>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</si>
  <si>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</si>
  <si>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</si>
  <si>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</si>
  <si>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</si>
  <si>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</si>
  <si>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</si>
  <si>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</si>
  <si>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</si>
  <si>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</si>
  <si>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</si>
  <si>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</si>
  <si>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</si>
  <si>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</si>
  <si>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</si>
  <si>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</si>
  <si>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</si>
  <si>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</si>
  <si>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</si>
  <si>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</si>
  <si>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</si>
  <si>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</si>
  <si>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</si>
  <si>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</si>
  <si>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</si>
  <si>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</si>
  <si>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</si>
  <si>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</si>
  <si>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</si>
  <si>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</si>
  <si>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</si>
  <si>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</si>
  <si>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</si>
  <si>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</si>
  <si>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</si>
  <si>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</si>
  <si>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</si>
  <si>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</si>
  <si>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</si>
  <si>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</si>
  <si>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</si>
  <si>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</si>
  <si>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</si>
  <si>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</si>
  <si>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</si>
  <si>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</si>
  <si>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</si>
  <si>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</si>
  <si>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</si>
  <si>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</si>
  <si>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</si>
  <si>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</si>
  <si>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</si>
  <si>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</si>
  <si>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</si>
  <si>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</si>
  <si>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</si>
  <si>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</si>
  <si>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</si>
  <si>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</si>
  <si>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</si>
  <si>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</si>
  <si>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</si>
  <si>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</si>
  <si>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</si>
  <si>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</si>
  <si>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</si>
  <si>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</si>
  <si>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</si>
  <si>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</si>
  <si>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</si>
  <si>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</si>
  <si>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</si>
  <si>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</si>
  <si>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</si>
  <si>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</si>
  <si>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</si>
  <si>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</si>
  <si>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</si>
  <si>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</si>
  <si>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</si>
  <si>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</si>
  <si>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</si>
  <si>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</si>
  <si>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</si>
  <si>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</si>
  <si>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</si>
  <si>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</si>
  <si>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</si>
  <si>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</si>
  <si>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</si>
  <si>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</si>
  <si>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</si>
  <si>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</si>
  <si>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</si>
  <si>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</si>
  <si>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</si>
  <si>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</si>
  <si>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</si>
  <si>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</si>
  <si>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</si>
  <si>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</si>
  <si>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</si>
  <si>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</si>
  <si>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</si>
  <si>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</si>
  <si>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</si>
  <si>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</si>
  <si>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</si>
  <si>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</si>
  <si>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</si>
  <si>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</si>
  <si>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</si>
  <si>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</si>
  <si>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</si>
  <si>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</si>
  <si>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</si>
  <si>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</si>
  <si>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</si>
  <si>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</si>
  <si>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</si>
  <si>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</si>
  <si>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</si>
  <si>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</si>
  <si>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</si>
  <si>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</si>
  <si>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</si>
  <si>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</si>
  <si>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</si>
  <si>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</si>
  <si>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</si>
  <si>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</si>
  <si>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</si>
  <si>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</si>
  <si>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</si>
  <si>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</si>
  <si>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</si>
  <si>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</si>
  <si>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</si>
  <si>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</si>
  <si>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</si>
  <si>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</si>
  <si>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</si>
  <si>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</si>
  <si>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</si>
  <si>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</si>
  <si>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</si>
  <si>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</si>
  <si>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</si>
  <si>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</si>
  <si>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</si>
  <si>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</si>
  <si>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</si>
  <si>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</si>
  <si>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</si>
  <si>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</si>
  <si>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</si>
  <si>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</si>
  <si>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</si>
  <si>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</si>
  <si>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</si>
  <si>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</si>
  <si>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</si>
  <si>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</si>
  <si>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</si>
  <si>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</si>
  <si>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</si>
  <si>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</si>
  <si>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</si>
  <si>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</si>
  <si>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</si>
  <si>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</si>
  <si>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</si>
  <si>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</si>
  <si>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</si>
  <si>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</si>
  <si>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</si>
  <si>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</si>
  <si>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</si>
  <si>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</si>
  <si>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</si>
  <si>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</si>
  <si>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</si>
  <si>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</si>
  <si>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</si>
  <si>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</si>
  <si>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</si>
  <si>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</si>
  <si>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</si>
  <si>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</si>
  <si>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</si>
  <si>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</si>
  <si>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</si>
  <si>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</si>
  <si>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</si>
  <si>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</si>
  <si>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</si>
  <si>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</si>
  <si>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</si>
  <si>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</si>
  <si>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</si>
  <si>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</si>
  <si>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</si>
  <si>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</si>
  <si>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</si>
  <si>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</si>
  <si>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</si>
  <si>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</si>
  <si>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</si>
  <si>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</si>
  <si>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</si>
  <si>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</si>
  <si>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</si>
  <si>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</si>
  <si>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</si>
  <si>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</si>
  <si>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</si>
  <si>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</si>
  <si>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</si>
  <si>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</si>
  <si>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</si>
  <si>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</si>
  <si>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</si>
  <si>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</si>
  <si>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</si>
  <si>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</si>
  <si>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</si>
  <si>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</si>
  <si>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</si>
  <si>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</si>
  <si>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</si>
  <si>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</si>
  <si>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</si>
  <si>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</si>
  <si>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</si>
  <si>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</si>
  <si>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</si>
  <si>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</si>
  <si>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</si>
  <si>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</si>
  <si>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</si>
  <si>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</si>
  <si>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</si>
  <si>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</si>
  <si>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</si>
  <si>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</si>
  <si>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</si>
  <si>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</si>
  <si>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</si>
  <si>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</si>
  <si>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</si>
  <si>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</si>
  <si>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</si>
  <si>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</si>
  <si>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</si>
  <si>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</si>
  <si>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</si>
  <si>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</si>
  <si>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</si>
  <si>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</si>
  <si>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</si>
  <si>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</si>
  <si>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</si>
  <si>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</si>
  <si>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</si>
  <si>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</si>
  <si>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</si>
  <si>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</si>
  <si>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</si>
  <si>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</si>
  <si>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</si>
  <si>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</si>
  <si>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</si>
  <si>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</si>
  <si>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</si>
  <si>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</si>
  <si>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</si>
  <si>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</si>
  <si>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</si>
  <si>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</si>
  <si>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</si>
  <si>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</si>
  <si>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</si>
  <si>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</si>
  <si>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</si>
  <si>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</si>
  <si>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</si>
  <si>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</si>
  <si>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</si>
  <si>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</si>
  <si>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</si>
  <si>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</si>
  <si>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</si>
  <si>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</si>
  <si>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</si>
  <si>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</si>
  <si>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</si>
  <si>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</si>
  <si>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</si>
  <si>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</si>
  <si>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</si>
  <si>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</si>
  <si>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</si>
  <si>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</si>
  <si>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</si>
  <si>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</si>
  <si>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</si>
  <si>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</si>
  <si>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</si>
  <si>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</si>
  <si>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</si>
  <si>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</si>
  <si>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</si>
  <si>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</si>
  <si>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</si>
  <si>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</si>
  <si>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</si>
  <si>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</si>
  <si>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</si>
  <si>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</si>
  <si>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</si>
  <si>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</si>
  <si>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</si>
  <si>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</si>
  <si>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</si>
  <si>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</si>
  <si>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</si>
  <si>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</si>
  <si>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</si>
  <si>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</si>
  <si>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</si>
  <si>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</si>
  <si>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</si>
  <si>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</si>
  <si>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</si>
  <si>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</si>
  <si>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</si>
  <si>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</si>
  <si>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</si>
  <si>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</si>
  <si>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</si>
  <si>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</si>
  <si>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</si>
  <si>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</si>
  <si>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</si>
  <si>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</si>
  <si>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</si>
  <si>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</si>
  <si>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</si>
  <si>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</si>
  <si>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</si>
  <si>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</si>
  <si>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</si>
  <si>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</si>
  <si>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</si>
  <si>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</si>
  <si>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</si>
  <si>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</si>
  <si>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</si>
  <si>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</si>
  <si>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</si>
  <si>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</si>
  <si>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</si>
  <si>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</si>
  <si>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</si>
  <si>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</si>
  <si>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</si>
  <si>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</si>
  <si>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</si>
  <si>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</si>
  <si>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</si>
  <si>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</si>
  <si>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</si>
  <si>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</si>
  <si>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</si>
  <si>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</si>
  <si>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</si>
  <si>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</si>
  <si>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</si>
  <si>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</si>
  <si>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</si>
  <si>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</si>
  <si>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</si>
  <si>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</si>
  <si>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</si>
  <si>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</si>
  <si>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</si>
  <si>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</si>
  <si>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</si>
  <si>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</si>
  <si>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</si>
  <si>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</si>
  <si>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</si>
  <si>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</si>
  <si>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</si>
  <si>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</si>
  <si>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</si>
  <si>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</si>
  <si>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</si>
  <si>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</si>
  <si>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</si>
  <si>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</si>
  <si>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</si>
  <si>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</si>
  <si>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</si>
  <si>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</si>
  <si>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</si>
  <si>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</si>
  <si>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</si>
  <si>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</si>
  <si>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</si>
  <si>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</si>
  <si>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</si>
  <si>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</si>
  <si>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</si>
  <si>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</si>
  <si>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</si>
  <si>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</si>
  <si>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</si>
  <si>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</si>
  <si>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</si>
  <si>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</si>
  <si>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</si>
  <si>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</si>
  <si>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</si>
  <si>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</si>
  <si>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</si>
  <si>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</si>
  <si>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</si>
  <si>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</si>
  <si>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</si>
  <si>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</si>
  <si>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</si>
  <si>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</si>
  <si>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</si>
  <si>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</si>
  <si>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</si>
  <si>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</si>
  <si>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</si>
  <si>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</si>
  <si>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</si>
  <si>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</si>
  <si>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</si>
  <si>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</si>
  <si>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</si>
  <si>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</si>
  <si>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</si>
  <si>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</si>
  <si>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</si>
  <si>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</si>
  <si>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</si>
  <si>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</si>
  <si>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</si>
  <si>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</si>
  <si>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</si>
  <si>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</si>
  <si>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</si>
  <si>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</si>
  <si>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</si>
  <si>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</si>
  <si>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</si>
  <si>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</si>
  <si>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</si>
  <si>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</si>
  <si>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</si>
  <si>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</si>
  <si>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</si>
  <si>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</si>
  <si>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</si>
  <si>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</si>
  <si>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</si>
  <si>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</si>
  <si>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</si>
  <si>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</si>
  <si>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</si>
  <si>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</si>
  <si>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</si>
  <si>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</si>
  <si>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</si>
  <si>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</si>
  <si>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</si>
  <si>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</si>
  <si>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</si>
  <si>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</si>
  <si>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</si>
  <si>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</si>
  <si>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</si>
  <si>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</si>
  <si>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</si>
  <si>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</si>
  <si>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</si>
  <si>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</si>
  <si>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</si>
  <si>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</si>
  <si>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</si>
  <si>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</si>
  <si>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</si>
  <si>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</si>
  <si>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</si>
  <si>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</si>
  <si>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</si>
  <si>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</si>
  <si>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</si>
  <si>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</si>
  <si>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</si>
  <si>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</si>
  <si>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</si>
  <si>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</si>
  <si>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</si>
  <si>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</si>
  <si>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</si>
  <si>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</si>
  <si>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</si>
  <si>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</si>
  <si>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</si>
  <si>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</si>
  <si>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</si>
  <si>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</si>
  <si>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</si>
  <si>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</si>
  <si>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</si>
  <si>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</si>
  <si>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</si>
  <si>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</si>
  <si>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</si>
  <si>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</si>
  <si>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</si>
  <si>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</si>
  <si>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</si>
  <si>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</si>
  <si>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</si>
  <si>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</si>
  <si>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</si>
  <si>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</si>
  <si>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</si>
  <si>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</si>
  <si>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</si>
  <si>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</si>
  <si>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</si>
  <si>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</si>
  <si>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</si>
  <si>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</si>
  <si>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</si>
  <si>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</si>
  <si>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</si>
  <si>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</si>
  <si>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</si>
  <si>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</si>
  <si>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</si>
  <si>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</si>
  <si>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</si>
  <si>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</si>
  <si>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</si>
  <si>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</si>
  <si>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</si>
  <si>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</si>
  <si>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</si>
  <si>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</si>
  <si>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</si>
  <si>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</si>
  <si>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</si>
  <si>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</si>
  <si>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</si>
  <si>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</si>
  <si>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</si>
  <si>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</si>
  <si>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</si>
  <si>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</si>
  <si>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</si>
  <si>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</si>
  <si>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</si>
  <si>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</si>
  <si>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</si>
  <si>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</si>
  <si>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</si>
  <si>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</si>
  <si>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</si>
  <si>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</si>
  <si>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</si>
  <si>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</si>
  <si>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</si>
  <si>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</si>
  <si>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</si>
  <si>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</si>
  <si>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</si>
  <si>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</si>
  <si>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</si>
  <si>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</si>
  <si>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</si>
  <si>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</si>
  <si>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</si>
  <si>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</si>
  <si>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</si>
  <si>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</si>
  <si>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</si>
  <si>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</si>
  <si>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</si>
  <si>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</si>
  <si>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</si>
  <si>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</si>
  <si>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</si>
  <si>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</si>
  <si>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</si>
  <si>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</si>
  <si>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</si>
  <si>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</si>
  <si>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</si>
  <si>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</si>
  <si>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</si>
  <si>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</si>
  <si>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</si>
  <si>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</si>
  <si>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</si>
  <si>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</si>
  <si>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</si>
  <si>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</si>
  <si>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</si>
  <si>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</si>
  <si>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</si>
  <si>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</si>
  <si>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</si>
  <si>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</si>
  <si>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</si>
  <si>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</si>
  <si>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</si>
  <si>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</si>
  <si>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</si>
  <si>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</si>
  <si>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</si>
  <si>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</si>
  <si>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</si>
  <si>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</si>
  <si>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</si>
  <si>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</si>
  <si>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</si>
  <si>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</si>
  <si>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</si>
  <si>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</si>
  <si>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</si>
  <si>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</si>
  <si>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</si>
  <si>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</si>
  <si>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</si>
  <si>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</si>
  <si>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</si>
  <si>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</si>
  <si>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</si>
  <si>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</si>
  <si>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</si>
  <si>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</si>
  <si>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</si>
  <si>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</si>
  <si>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</si>
  <si>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</si>
  <si>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</si>
  <si>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</si>
  <si>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</si>
  <si>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</si>
  <si>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</si>
  <si>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</si>
  <si>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</si>
  <si>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</si>
  <si>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</si>
  <si>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</si>
  <si>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</si>
  <si>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</si>
  <si>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</si>
  <si>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</si>
  <si>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</si>
  <si>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</si>
  <si>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</si>
  <si>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</si>
  <si>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</si>
  <si>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</si>
  <si>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</si>
  <si>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</si>
  <si>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</si>
  <si>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</si>
  <si>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</si>
  <si>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</si>
  <si>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</si>
  <si>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</si>
  <si>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</si>
  <si>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</si>
  <si>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</si>
  <si>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</si>
  <si>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</si>
  <si>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</si>
  <si>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</si>
  <si>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</si>
  <si>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</si>
  <si>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</si>
  <si>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</si>
  <si>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</si>
  <si>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</si>
  <si>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</si>
  <si>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</si>
  <si>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</si>
  <si>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</si>
  <si>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</si>
  <si>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</si>
  <si>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</si>
  <si>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</si>
  <si>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</si>
  <si>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</si>
  <si>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</si>
  <si>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</si>
  <si>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</si>
  <si>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</si>
  <si>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</si>
  <si>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</si>
  <si>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</si>
  <si>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</si>
  <si>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</si>
  <si>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</si>
  <si>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</si>
  <si>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</si>
  <si>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</si>
  <si>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</si>
  <si>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</si>
  <si>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</si>
  <si>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</si>
  <si>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</si>
  <si>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</si>
  <si>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</si>
  <si>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</si>
  <si>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</si>
  <si>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</si>
  <si>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</si>
  <si>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</si>
  <si>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</si>
  <si>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</si>
  <si>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</si>
  <si>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</si>
  <si>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</si>
  <si>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</si>
  <si>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</si>
  <si>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</si>
  <si>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</si>
  <si>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</si>
  <si>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</si>
  <si>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</si>
  <si>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</si>
  <si>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</si>
  <si>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</si>
  <si>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</si>
  <si>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</si>
  <si>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</si>
  <si>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</si>
  <si>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</si>
  <si>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</si>
  <si>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</si>
  <si>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</si>
  <si>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</si>
  <si>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</si>
  <si>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</si>
  <si>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</si>
  <si>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</si>
  <si>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</si>
  <si>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</si>
  <si>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</si>
  <si>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</si>
  <si>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</si>
  <si>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</si>
  <si>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</si>
  <si>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</si>
  <si>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</si>
  <si>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</si>
  <si>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</si>
  <si>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</si>
  <si>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</si>
  <si>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</si>
  <si>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</si>
  <si>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</si>
  <si>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</si>
  <si>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</si>
  <si>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</si>
  <si>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</si>
  <si>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</si>
  <si>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</si>
  <si>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</si>
  <si>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</si>
  <si>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</si>
  <si>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</si>
  <si>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</si>
  <si>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</si>
  <si>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</si>
  <si>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</si>
  <si>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</si>
  <si>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</si>
  <si>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</si>
  <si>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</si>
  <si>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</si>
  <si>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</si>
  <si>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</si>
  <si>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</si>
  <si>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</si>
  <si>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</si>
  <si>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</si>
  <si>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</si>
  <si>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</si>
  <si>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</si>
  <si>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</si>
  <si>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</si>
  <si>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</si>
  <si>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</si>
  <si>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</si>
  <si>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</si>
  <si>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</si>
  <si>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</si>
  <si>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</si>
  <si>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</si>
  <si>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</si>
  <si>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</si>
  <si>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</si>
  <si>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</si>
  <si>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</si>
  <si>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</si>
  <si>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</si>
  <si>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</si>
  <si>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</si>
  <si>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</si>
  <si>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</si>
  <si>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</si>
  <si>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</si>
  <si>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</si>
  <si>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</si>
  <si>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</si>
  <si>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</si>
  <si>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</si>
  <si>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</si>
  <si>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</si>
  <si>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</si>
  <si>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</si>
  <si>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</si>
  <si>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</si>
  <si>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</si>
  <si>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</si>
  <si>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</si>
  <si>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</si>
  <si>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</si>
  <si>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</si>
  <si>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</si>
  <si>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</si>
  <si>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</si>
  <si>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</si>
  <si>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</si>
  <si>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</si>
  <si>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</si>
  <si>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</si>
  <si>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</si>
  <si>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</si>
  <si>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</si>
  <si>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</si>
  <si>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</si>
  <si>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</si>
  <si>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</si>
  <si>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</si>
  <si>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</si>
  <si>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</si>
  <si>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</si>
  <si>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</si>
  <si>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</si>
  <si>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</si>
  <si>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</si>
  <si>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</si>
  <si>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</si>
  <si>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</si>
  <si>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</si>
  <si>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</si>
  <si>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</si>
  <si>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</si>
  <si>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</si>
  <si>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</si>
  <si>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</si>
  <si>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</si>
  <si>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</si>
  <si>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</si>
  <si>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</si>
  <si>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</si>
  <si>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</si>
  <si>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</si>
  <si>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</si>
  <si>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</si>
  <si>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</si>
  <si>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</si>
  <si>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</si>
  <si>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</si>
  <si>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</si>
  <si>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</si>
  <si>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</si>
  <si>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</si>
  <si>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</si>
  <si>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</si>
  <si>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</si>
  <si>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</si>
  <si>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</si>
  <si>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</si>
  <si>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</si>
  <si>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</si>
  <si>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</si>
  <si>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</si>
  <si>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</si>
  <si>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</si>
  <si>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</si>
  <si>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</si>
  <si>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</si>
  <si>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</si>
  <si>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</si>
  <si>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</si>
  <si>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</si>
  <si>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</si>
  <si>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</si>
  <si>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</si>
  <si>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</si>
  <si>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</si>
  <si>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</si>
  <si>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</si>
  <si>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</si>
  <si>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</si>
  <si>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</si>
  <si>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</si>
  <si>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</si>
  <si>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</si>
  <si>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</si>
  <si>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</si>
  <si>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</si>
  <si>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</si>
  <si>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</si>
  <si>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</si>
  <si>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</si>
  <si>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</si>
  <si>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</si>
  <si>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</si>
  <si>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</si>
  <si>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</si>
  <si>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</si>
  <si>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</si>
  <si>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</si>
  <si>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</si>
  <si>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</si>
  <si>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</si>
  <si>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</si>
  <si>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</si>
  <si>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</si>
  <si>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</si>
  <si>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</si>
  <si>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</si>
  <si>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</si>
  <si>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</si>
  <si>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</si>
  <si>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</si>
  <si>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</si>
  <si>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</si>
  <si>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</si>
  <si>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</si>
  <si>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</si>
  <si>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</si>
  <si>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</si>
  <si>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</si>
  <si>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</si>
  <si>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</si>
  <si>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</si>
  <si>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</si>
  <si>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</si>
  <si>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</si>
  <si>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</si>
  <si>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</si>
  <si>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</si>
  <si>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</si>
  <si>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</si>
  <si>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</si>
  <si>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</si>
  <si>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</si>
  <si>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</si>
  <si>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</si>
  <si>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</si>
  <si>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</si>
  <si>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</si>
  <si>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</si>
  <si>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</si>
  <si>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</si>
  <si>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</si>
  <si>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</si>
  <si>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</si>
  <si>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</si>
  <si>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</si>
  <si>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</si>
  <si>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</si>
  <si>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</si>
  <si>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</si>
  <si>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</si>
  <si>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</si>
  <si>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</si>
  <si>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</si>
  <si>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</si>
  <si>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</si>
  <si>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</si>
  <si>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</si>
  <si>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</si>
  <si>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</si>
  <si>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</si>
  <si>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</si>
  <si>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</si>
  <si>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</si>
  <si>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</si>
  <si>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</si>
  <si>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</si>
  <si>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</si>
  <si>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</si>
  <si>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</si>
  <si>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</si>
  <si>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</si>
  <si>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</si>
  <si>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</si>
  <si>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</si>
  <si>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</si>
  <si>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</si>
  <si>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</si>
  <si>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</si>
  <si>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</si>
  <si>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</si>
  <si>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</si>
  <si>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</si>
  <si>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</si>
  <si>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</si>
  <si>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</si>
  <si>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</si>
  <si>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</si>
  <si>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</si>
  <si>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</si>
  <si>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</si>
  <si>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</si>
  <si>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</si>
  <si>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</si>
  <si>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</si>
  <si>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</si>
  <si>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</si>
  <si>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</si>
  <si>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</si>
  <si>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</si>
  <si>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</si>
  <si>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</si>
  <si>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</si>
  <si>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</si>
  <si>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</si>
  <si>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</si>
  <si>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</si>
  <si>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</si>
  <si>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</si>
  <si>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</si>
  <si>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</si>
  <si>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</si>
  <si>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</si>
  <si>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</si>
  <si>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</si>
  <si>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</si>
  <si>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</si>
  <si>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</si>
  <si>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</si>
  <si>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</si>
  <si>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</si>
  <si>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</si>
  <si>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</si>
  <si>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</si>
  <si>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</si>
  <si>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</si>
  <si>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</si>
  <si>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</si>
  <si>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</si>
  <si>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</si>
  <si>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</si>
  <si>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</si>
  <si>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</si>
  <si>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</si>
  <si>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</si>
  <si>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</si>
  <si>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</si>
  <si>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</si>
  <si>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</si>
  <si>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</si>
  <si>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</si>
  <si>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</si>
  <si>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</si>
  <si>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</si>
  <si>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</si>
  <si>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</si>
  <si>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</si>
  <si>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</si>
  <si>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</si>
  <si>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</si>
  <si>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</si>
  <si>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</si>
  <si>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</si>
  <si>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</si>
  <si>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</si>
  <si>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</si>
  <si>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</si>
  <si>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</si>
  <si>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</si>
  <si>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</si>
  <si>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</si>
  <si>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</si>
  <si>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</si>
  <si>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</si>
  <si>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</si>
  <si>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</si>
  <si>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</si>
  <si>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</si>
  <si>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</si>
  <si>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</si>
  <si>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</si>
  <si>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</si>
  <si>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</si>
  <si>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</si>
  <si>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</si>
  <si>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</si>
  <si>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</si>
  <si>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</si>
  <si>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</si>
  <si>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</si>
  <si>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</si>
  <si>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</si>
  <si>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</si>
  <si>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</si>
  <si>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</si>
  <si>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</si>
  <si>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</si>
  <si>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</si>
  <si>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</si>
  <si>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</si>
  <si>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</si>
  <si>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</si>
  <si>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</si>
  <si>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</si>
  <si>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</si>
  <si>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</si>
  <si>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</si>
  <si>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</si>
  <si>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</si>
  <si>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</si>
  <si>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</si>
  <si>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</si>
  <si>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</si>
  <si>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</si>
  <si>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</si>
  <si>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</si>
  <si>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</si>
  <si>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</si>
  <si>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</si>
  <si>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</si>
  <si>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</si>
  <si>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</si>
  <si>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</si>
  <si>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</si>
  <si>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</si>
  <si>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</si>
  <si>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</si>
  <si>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</si>
  <si>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</si>
  <si>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</si>
  <si>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</si>
  <si>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</si>
  <si>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</si>
  <si>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</si>
  <si>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</si>
  <si>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</si>
  <si>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</si>
  <si>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</si>
  <si>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</si>
  <si>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</si>
  <si>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</si>
  <si>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</si>
  <si>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</si>
  <si>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</si>
  <si>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</si>
  <si>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</si>
  <si>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</si>
  <si>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</si>
  <si>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</si>
  <si>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</si>
  <si>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</si>
  <si>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</si>
  <si>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</si>
  <si>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</si>
  <si>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</si>
  <si>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</si>
  <si>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</si>
  <si>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</si>
  <si>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</si>
  <si>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</si>
  <si>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</si>
  <si>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</si>
  <si>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</si>
  <si>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</si>
  <si>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</si>
  <si>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</si>
  <si>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</si>
  <si>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</si>
  <si>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</si>
  <si>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</si>
  <si>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</si>
  <si>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</si>
  <si>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</si>
  <si>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</si>
  <si>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</si>
  <si>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</si>
  <si>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</si>
  <si>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</si>
  <si>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</si>
  <si>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</si>
  <si>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</si>
  <si>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</si>
  <si>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</si>
  <si>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</si>
  <si>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</si>
  <si>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</si>
  <si>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</si>
  <si>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</si>
  <si>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</si>
  <si>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</si>
  <si>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</si>
  <si>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</si>
  <si>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</si>
  <si>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</si>
  <si>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</si>
  <si>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</si>
  <si>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</si>
  <si>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</si>
  <si>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</si>
  <si>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</si>
  <si>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</si>
  <si>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</si>
  <si>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</si>
  <si>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</si>
  <si>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</si>
  <si>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</si>
  <si>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</si>
  <si>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</si>
  <si>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</si>
  <si>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</si>
  <si>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</si>
  <si>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</si>
  <si>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</si>
  <si>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</si>
  <si>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</si>
  <si>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</si>
  <si>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</si>
  <si>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</si>
  <si>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</si>
  <si>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</si>
  <si>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</si>
  <si>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</si>
  <si>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</si>
  <si>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</si>
  <si>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</si>
  <si>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</si>
  <si>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</si>
  <si>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</si>
  <si>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</si>
  <si>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</si>
  <si>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</si>
  <si>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</si>
  <si>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</si>
  <si>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</si>
  <si>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</si>
  <si>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</si>
  <si>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</si>
  <si>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</si>
  <si>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</si>
  <si>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</si>
  <si>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</si>
  <si>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</si>
  <si>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</si>
  <si>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</si>
  <si>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</si>
  <si>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</si>
  <si>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</si>
  <si>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</si>
  <si>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</si>
  <si>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</si>
  <si>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</si>
  <si>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</si>
  <si>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</si>
  <si>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</si>
  <si>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</si>
  <si>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</si>
  <si>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</si>
  <si>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</si>
  <si>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</si>
  <si>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</si>
  <si>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</si>
  <si>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</si>
  <si>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</si>
  <si>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</si>
  <si>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</si>
  <si>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</si>
  <si>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</si>
  <si>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</si>
  <si>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</si>
  <si>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</si>
  <si>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</si>
  <si>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</si>
  <si>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</si>
  <si>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</si>
  <si>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</si>
  <si>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</si>
  <si>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</si>
  <si>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</si>
  <si>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</si>
  <si>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</si>
  <si>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</si>
  <si>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</si>
  <si>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</si>
  <si>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</si>
  <si>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</si>
  <si>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</si>
  <si>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</si>
  <si>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</si>
  <si>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</si>
  <si>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</si>
  <si>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</si>
  <si>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</si>
  <si>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</si>
  <si>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</si>
  <si>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</si>
  <si>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</si>
  <si>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</si>
  <si>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</si>
  <si>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</si>
  <si>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</si>
  <si>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</si>
  <si>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</si>
  <si>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</si>
  <si>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</si>
  <si>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</si>
  <si>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</si>
  <si>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</si>
  <si>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</si>
  <si>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</si>
  <si>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</si>
  <si>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</si>
  <si>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</si>
  <si>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</si>
  <si>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</si>
  <si>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</si>
  <si>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</si>
  <si>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</si>
  <si>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</si>
  <si>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</si>
  <si>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</si>
  <si>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</si>
  <si>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</si>
  <si>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</si>
  <si>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</si>
  <si>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</si>
  <si>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</si>
  <si>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</si>
  <si>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</si>
  <si>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</si>
  <si>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</si>
  <si>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</si>
  <si>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</si>
  <si>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</si>
  <si>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</si>
  <si>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</si>
  <si>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</si>
  <si>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</si>
  <si>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</si>
  <si>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</si>
  <si>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</si>
  <si>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</si>
  <si>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</si>
  <si>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</si>
  <si>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</si>
  <si>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</si>
  <si>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</si>
  <si>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</si>
  <si>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</si>
  <si>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</si>
  <si>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</si>
  <si>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</si>
  <si>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</si>
  <si>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</si>
  <si>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</si>
  <si>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</si>
  <si>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</si>
  <si>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</si>
  <si>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</si>
  <si>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</si>
  <si>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</si>
  <si>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</si>
  <si>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</si>
  <si>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</si>
  <si>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</si>
  <si>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</si>
  <si>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</si>
  <si>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</si>
  <si>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</si>
  <si>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</si>
  <si>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</si>
  <si>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</si>
  <si>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</si>
  <si>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</si>
  <si>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</si>
  <si>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</si>
  <si>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</si>
  <si>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</si>
  <si>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</si>
  <si>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</si>
  <si>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</si>
  <si>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</si>
  <si>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</si>
  <si>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</si>
  <si>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</si>
  <si>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</si>
  <si>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</si>
  <si>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</si>
  <si>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</si>
  <si>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</si>
  <si>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</si>
  <si>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</si>
  <si>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</si>
  <si>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</si>
  <si>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</si>
  <si>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</si>
  <si>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</si>
  <si>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</si>
  <si>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</si>
  <si>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</si>
  <si>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</si>
  <si>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</si>
  <si>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</si>
  <si>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</si>
  <si>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</si>
  <si>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</si>
  <si>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</si>
  <si>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</si>
  <si>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</si>
  <si>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</si>
  <si>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</si>
  <si>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</si>
  <si>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</si>
  <si>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</si>
  <si>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</si>
  <si>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</si>
  <si>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</si>
  <si>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</si>
  <si>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</si>
  <si>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</si>
  <si>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</si>
  <si>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</si>
  <si>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</si>
  <si>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</si>
  <si>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</si>
  <si>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</si>
  <si>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</si>
  <si>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</si>
  <si>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</si>
  <si>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</si>
  <si>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</si>
  <si>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</si>
  <si>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</si>
  <si>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</si>
  <si>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</si>
  <si>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</si>
  <si>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</si>
  <si>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</si>
  <si>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</si>
  <si>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</si>
  <si>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</si>
  <si>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</si>
  <si>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</si>
  <si>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</si>
  <si>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</si>
  <si>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</si>
  <si>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</si>
  <si>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</si>
  <si>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</si>
  <si>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</si>
  <si>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</si>
  <si>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</si>
  <si>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</si>
  <si>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</si>
  <si>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</si>
  <si>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</si>
  <si>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</si>
  <si>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</si>
  <si>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</si>
  <si>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</si>
  <si>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</si>
  <si>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</si>
  <si>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</si>
  <si>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</si>
  <si>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</si>
  <si>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</si>
  <si>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</si>
  <si>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</si>
  <si>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</si>
  <si>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</si>
  <si>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</si>
  <si>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</si>
  <si>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</si>
  <si>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</si>
  <si>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</si>
  <si>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</si>
  <si>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</si>
  <si>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</si>
  <si>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</si>
  <si>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</si>
  <si>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</si>
  <si>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</si>
  <si>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</si>
  <si>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</si>
  <si>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</si>
  <si>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</si>
  <si>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</si>
  <si>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</si>
  <si>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</si>
  <si>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</si>
  <si>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</si>
  <si>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</si>
  <si>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</si>
  <si>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</si>
  <si>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</si>
  <si>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</si>
  <si>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</si>
  <si>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</si>
  <si>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</si>
  <si>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</si>
  <si>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</si>
  <si>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</si>
  <si>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</si>
  <si>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</si>
  <si>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</si>
  <si>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</si>
  <si>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</si>
  <si>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</si>
  <si>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</si>
  <si>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</si>
  <si>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</si>
  <si>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</si>
  <si>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</si>
  <si>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</si>
  <si>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</si>
  <si>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</si>
  <si>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</si>
  <si>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</si>
  <si>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</si>
  <si>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</si>
  <si>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</si>
  <si>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</si>
  <si>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</si>
  <si>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</si>
  <si>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</si>
  <si>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</si>
  <si>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</si>
  <si>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</si>
  <si>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</si>
  <si>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</si>
  <si>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</si>
  <si>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</si>
  <si>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</si>
  <si>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</si>
  <si>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</si>
  <si>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</si>
  <si>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</si>
  <si>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</si>
  <si>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</si>
  <si>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</si>
  <si>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</si>
  <si>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</si>
  <si>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</si>
  <si>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</si>
  <si>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</si>
  <si>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</si>
  <si>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</si>
  <si>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</si>
  <si>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</si>
  <si>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</si>
  <si>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</si>
  <si>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</si>
  <si>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</si>
  <si>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</si>
  <si>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</si>
  <si>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</si>
  <si>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</si>
  <si>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</si>
  <si>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</si>
  <si>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</si>
  <si>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</si>
  <si>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</si>
  <si>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</si>
  <si>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</si>
  <si>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</si>
  <si>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</si>
  <si>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</si>
  <si>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</si>
  <si>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</si>
  <si>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</si>
  <si>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</si>
  <si>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</si>
  <si>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</si>
  <si>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</si>
  <si>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</si>
  <si>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</si>
  <si>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</si>
  <si>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</si>
  <si>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</si>
  <si>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</si>
  <si>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</si>
  <si>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</si>
  <si>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</si>
  <si>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</si>
  <si>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</si>
  <si>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</si>
  <si>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</si>
  <si>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</si>
  <si>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</si>
  <si>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</si>
  <si>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</si>
  <si>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</si>
  <si>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</si>
  <si>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</si>
  <si>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</si>
  <si>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</si>
  <si>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</si>
  <si>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</si>
  <si>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</si>
  <si>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</si>
  <si>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</si>
  <si>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</si>
  <si>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</si>
  <si>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</si>
  <si>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</si>
  <si>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</si>
  <si>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</si>
  <si>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</si>
  <si>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</si>
  <si>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</si>
  <si>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</si>
  <si>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</si>
  <si>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</si>
  <si>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</si>
  <si>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</si>
  <si>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</si>
  <si>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</si>
  <si>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</si>
  <si>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</si>
  <si>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</si>
  <si>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</si>
  <si>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</si>
  <si>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</si>
  <si>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</si>
  <si>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</si>
  <si>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</si>
  <si>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</si>
  <si>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</si>
  <si>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</si>
  <si>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</si>
  <si>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</si>
  <si>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</si>
  <si>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</si>
  <si>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</si>
  <si>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</si>
  <si>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</si>
  <si>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</si>
  <si>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</si>
  <si>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</si>
  <si>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</si>
  <si>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</si>
  <si>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</si>
  <si>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</si>
  <si>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</si>
  <si>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</si>
  <si>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</si>
  <si>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</si>
  <si>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</si>
  <si>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</si>
  <si>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</si>
  <si>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</si>
  <si>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</si>
  <si>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</si>
  <si>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</si>
  <si>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</si>
  <si>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</si>
  <si>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</si>
  <si>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</si>
  <si>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</si>
  <si>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</si>
  <si>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</si>
  <si>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</si>
  <si>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</si>
  <si>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</si>
  <si>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</si>
  <si>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</si>
  <si>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</si>
  <si>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</si>
  <si>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</si>
  <si>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</si>
  <si>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</si>
  <si>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</si>
  <si>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</si>
  <si>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</si>
  <si>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</si>
  <si>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</si>
  <si>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</si>
  <si>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</si>
  <si>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</si>
  <si>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</si>
  <si>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</si>
  <si>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</si>
  <si>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</si>
  <si>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</si>
  <si>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</si>
  <si>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</si>
  <si>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</si>
  <si>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</si>
  <si>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</si>
  <si>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</si>
  <si>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</si>
  <si>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</si>
  <si>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</si>
  <si>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</si>
  <si>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</si>
  <si>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</si>
  <si>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</si>
  <si>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</si>
  <si>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</si>
  <si>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</si>
  <si>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</si>
  <si>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</si>
  <si>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</si>
  <si>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</si>
  <si>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</si>
  <si>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</si>
  <si>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</si>
  <si>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</si>
  <si>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</si>
  <si>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</si>
  <si>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</si>
  <si>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</si>
  <si>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</si>
  <si>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</si>
  <si>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</si>
  <si>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</si>
  <si>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</si>
  <si>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</si>
  <si>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</si>
  <si>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</si>
  <si>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</si>
  <si>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</si>
  <si>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</si>
  <si>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</si>
  <si>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</si>
  <si>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</si>
  <si>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</si>
  <si>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</si>
  <si>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</si>
  <si>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</si>
  <si>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</si>
  <si>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</si>
  <si>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</si>
  <si>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</si>
  <si>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</si>
  <si>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</si>
  <si>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</si>
  <si>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</si>
  <si>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</si>
  <si>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</si>
  <si>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</si>
  <si>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</si>
  <si>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</si>
  <si>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</si>
  <si>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</si>
  <si>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</si>
  <si>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</si>
  <si>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</si>
  <si>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</si>
  <si>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</si>
  <si>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</si>
  <si>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</si>
  <si>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</si>
  <si>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</si>
  <si>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</si>
  <si>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</si>
  <si>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</si>
  <si>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</si>
  <si>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</si>
  <si>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</si>
  <si>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</si>
  <si>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</si>
  <si>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</si>
  <si>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</si>
  <si>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</si>
  <si>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</si>
  <si>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</si>
  <si>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</si>
  <si>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</si>
  <si>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</si>
  <si>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</si>
  <si>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</si>
  <si>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</si>
  <si>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</si>
  <si>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</si>
  <si>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</si>
  <si>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</si>
  <si>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</si>
  <si>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</si>
  <si>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</si>
  <si>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</si>
  <si>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</si>
  <si>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</si>
  <si>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</si>
  <si>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</si>
  <si>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</si>
  <si>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</si>
  <si>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</si>
  <si>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</si>
  <si>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</si>
  <si>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</si>
  <si>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</si>
  <si>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</si>
  <si>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</si>
  <si>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</si>
  <si>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</si>
  <si>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</si>
  <si>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</si>
  <si>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</si>
  <si>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</si>
  <si>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</si>
  <si>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</si>
  <si>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</si>
  <si>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</si>
  <si>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</si>
  <si>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</si>
  <si>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</si>
  <si>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</si>
  <si>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</si>
  <si>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</si>
  <si>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</si>
  <si>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</si>
  <si>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</si>
  <si>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</si>
  <si>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</si>
  <si>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</si>
  <si>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</si>
  <si>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</si>
  <si>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</si>
  <si>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</si>
  <si>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</si>
  <si>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</si>
  <si>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</si>
  <si>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</si>
  <si>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</si>
  <si>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</si>
  <si>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</si>
  <si>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</si>
  <si>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</si>
  <si>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</si>
  <si>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</si>
  <si>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</si>
  <si>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</si>
  <si>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</si>
  <si>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</si>
  <si>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</si>
  <si>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</si>
  <si>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</si>
  <si>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</si>
  <si>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</si>
  <si>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</si>
  <si>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</si>
  <si>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</si>
  <si>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</si>
  <si>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</si>
  <si>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</si>
  <si>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</si>
  <si>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</si>
  <si>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</si>
  <si>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</si>
  <si>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</si>
  <si>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</si>
  <si>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</si>
  <si>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</si>
  <si>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</si>
  <si>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</si>
  <si>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</si>
  <si>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</si>
  <si>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</si>
  <si>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</si>
  <si>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</si>
  <si>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</si>
  <si>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</si>
  <si>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</si>
  <si>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</si>
  <si>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</si>
  <si>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</si>
  <si>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</si>
  <si>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</si>
  <si>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</si>
  <si>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</si>
  <si>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</si>
  <si>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</si>
  <si>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</si>
  <si>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</si>
  <si>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</si>
  <si>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</si>
  <si>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</si>
  <si>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</si>
  <si>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</si>
  <si>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</si>
  <si>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</si>
  <si>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</si>
  <si>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</si>
  <si>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</si>
  <si>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</si>
  <si>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</si>
  <si>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</si>
  <si>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</si>
  <si>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</si>
  <si>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</si>
  <si>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</si>
  <si>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</si>
  <si>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</si>
  <si>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</si>
  <si>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</si>
  <si>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</si>
  <si>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</si>
  <si>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</si>
  <si>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</si>
  <si>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</si>
  <si>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</si>
  <si>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</si>
  <si>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</si>
  <si>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</si>
  <si>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</si>
  <si>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</si>
  <si>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</si>
  <si>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</si>
  <si>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</si>
  <si>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</si>
  <si>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</si>
  <si>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</si>
  <si>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</si>
  <si>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</si>
  <si>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</si>
  <si>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</si>
  <si>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</si>
  <si>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</si>
  <si>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</si>
  <si>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</si>
  <si>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</si>
  <si>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</si>
  <si>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</si>
  <si>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</si>
  <si>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</si>
  <si>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</si>
  <si>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</si>
  <si>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</si>
  <si>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</si>
  <si>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</si>
  <si>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</si>
  <si>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</si>
  <si>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</si>
  <si>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</si>
  <si>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</si>
  <si>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</si>
  <si>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</si>
  <si>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</si>
  <si>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</si>
  <si>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</si>
  <si>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</si>
  <si>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</si>
  <si>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</si>
  <si>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</si>
  <si>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</si>
  <si>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</si>
  <si>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</si>
  <si>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</si>
  <si>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</si>
  <si>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</si>
  <si>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</si>
  <si>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</si>
  <si>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</si>
  <si>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</si>
  <si>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</si>
  <si>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</si>
  <si>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</si>
  <si>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</si>
  <si>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</si>
  <si>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</si>
  <si>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</si>
  <si>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</si>
  <si>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</si>
  <si>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</si>
  <si>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</si>
  <si>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</si>
  <si>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</si>
  <si>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</si>
  <si>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</si>
  <si>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</si>
  <si>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</si>
  <si>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</si>
  <si>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</si>
  <si>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</si>
  <si>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</si>
  <si>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</si>
  <si>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</si>
  <si>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</si>
  <si>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</si>
  <si>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</si>
  <si>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</si>
  <si>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</si>
  <si>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</si>
  <si>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</si>
  <si>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</si>
  <si>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</si>
  <si>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</si>
  <si>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</si>
  <si>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</si>
  <si>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</si>
  <si>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</si>
  <si>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</si>
  <si>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</si>
  <si>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</si>
  <si>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</si>
  <si>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</si>
  <si>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</si>
  <si>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</si>
  <si>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</si>
  <si>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</si>
  <si>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</si>
  <si>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</si>
  <si>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</si>
  <si>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</si>
  <si>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</si>
  <si>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</si>
  <si>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</si>
  <si>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</si>
  <si>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</si>
  <si>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</si>
  <si>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</si>
  <si>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</si>
  <si>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</si>
  <si>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</si>
  <si>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</si>
  <si>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</si>
  <si>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</si>
  <si>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</si>
  <si>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</si>
  <si>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</si>
  <si>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</si>
  <si>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</si>
  <si>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</si>
  <si>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</si>
  <si>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</si>
  <si>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</si>
  <si>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</si>
  <si>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</si>
  <si>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</si>
  <si>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</si>
  <si>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</si>
  <si>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</si>
  <si>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</si>
  <si>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</si>
  <si>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</si>
  <si>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</si>
  <si>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</si>
  <si>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</si>
  <si>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</si>
  <si>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</si>
  <si>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</si>
  <si>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</si>
  <si>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</si>
  <si>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</si>
  <si>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</si>
  <si>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</si>
  <si>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</si>
  <si>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</si>
  <si>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</si>
  <si>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</si>
  <si>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</si>
  <si>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</si>
  <si>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</si>
  <si>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</si>
  <si>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</si>
  <si>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</si>
  <si>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</si>
  <si>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</si>
  <si>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</si>
  <si>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</si>
  <si>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</si>
  <si>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</si>
  <si>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</si>
  <si>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</si>
  <si>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</si>
  <si>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</si>
  <si>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</si>
  <si>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</si>
  <si>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</si>
  <si>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</si>
  <si>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</si>
  <si>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</si>
  <si>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</si>
  <si>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</si>
  <si>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</si>
  <si>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</si>
  <si>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</si>
  <si>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</si>
  <si>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</si>
  <si>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</si>
  <si>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</si>
  <si>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</si>
  <si>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</si>
  <si>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</si>
  <si>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</si>
  <si>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</si>
  <si>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</si>
  <si>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</si>
  <si>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</si>
  <si>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</si>
  <si>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</si>
  <si>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</si>
  <si>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</si>
  <si>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</si>
  <si>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</si>
  <si>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</si>
  <si>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</si>
  <si>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</si>
  <si>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</si>
  <si>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</si>
  <si>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</si>
  <si>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</si>
  <si>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</si>
  <si>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</si>
  <si>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</si>
  <si>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</si>
  <si>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</si>
  <si>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</si>
  <si>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</si>
  <si>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</si>
  <si>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</si>
  <si>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</si>
  <si>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</si>
  <si>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</si>
  <si>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</si>
  <si>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</si>
  <si>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</si>
  <si>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</si>
  <si>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</si>
  <si>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</si>
  <si>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</si>
  <si>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</si>
  <si>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</si>
  <si>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</si>
  <si>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</si>
  <si>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</si>
  <si>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</si>
  <si>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</si>
  <si>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</si>
  <si>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</si>
  <si>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</si>
  <si>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</si>
  <si>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</si>
  <si>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</si>
  <si>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</si>
  <si>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</si>
  <si>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</si>
  <si>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</si>
  <si>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</si>
  <si>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</si>
  <si>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</si>
  <si>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</si>
  <si>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</si>
  <si>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</si>
  <si>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</si>
  <si>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</si>
  <si>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</si>
  <si>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</si>
  <si>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</si>
  <si>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</si>
  <si>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</si>
  <si>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</si>
  <si>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</si>
  <si>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</si>
  <si>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</si>
  <si>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</si>
  <si>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</si>
  <si>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</si>
  <si>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</si>
  <si>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</si>
  <si>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</si>
  <si>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</si>
  <si>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</si>
  <si>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</si>
  <si>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</si>
  <si>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</si>
  <si>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</si>
  <si>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</si>
  <si>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</si>
  <si>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</si>
  <si>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</si>
  <si>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</si>
  <si>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</si>
  <si>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</si>
  <si>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</si>
  <si>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</si>
  <si>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</si>
  <si>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</si>
  <si>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</si>
  <si>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</si>
  <si>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</si>
  <si>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</si>
  <si>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</si>
  <si>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</si>
  <si>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</si>
  <si>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</si>
  <si>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</si>
  <si>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</si>
  <si>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</si>
  <si>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</si>
  <si>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</si>
  <si>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</si>
  <si>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</si>
  <si>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</si>
  <si>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</si>
  <si>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</si>
  <si>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</si>
  <si>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</si>
  <si>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</si>
  <si>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</si>
  <si>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</si>
  <si>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</si>
  <si>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</si>
  <si>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</si>
  <si>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</si>
  <si>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</si>
  <si>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</si>
  <si>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</si>
  <si>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</si>
  <si>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</si>
  <si>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</si>
  <si>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</si>
  <si>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</si>
  <si>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</si>
  <si>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</si>
  <si>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</si>
  <si>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</si>
  <si>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</si>
  <si>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</si>
  <si>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</si>
  <si>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</si>
  <si>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</si>
  <si>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</si>
  <si>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</si>
  <si>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</si>
  <si>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</si>
  <si>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</si>
  <si>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</si>
  <si>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</si>
  <si>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</si>
  <si>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</si>
  <si>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</si>
  <si>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</si>
  <si>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</si>
  <si>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</si>
  <si>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</si>
  <si>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</si>
  <si>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</si>
  <si>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</si>
  <si>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</si>
  <si>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</si>
  <si>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</si>
  <si>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</si>
  <si>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</si>
  <si>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</si>
  <si>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</si>
  <si>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</si>
  <si>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</si>
  <si>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</si>
  <si>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</si>
  <si>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</si>
  <si>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</si>
  <si>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</si>
  <si>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</si>
  <si>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</si>
  <si>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</si>
  <si>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</si>
  <si>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</si>
  <si>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</si>
  <si>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</si>
  <si>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</si>
  <si>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</si>
  <si>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</si>
  <si>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</si>
  <si>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</si>
  <si>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</si>
  <si>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</si>
  <si>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</si>
  <si>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</si>
  <si>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</si>
  <si>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</si>
  <si>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</si>
  <si>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</si>
  <si>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</si>
  <si>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</si>
  <si>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</si>
  <si>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</si>
  <si>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</si>
  <si>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</si>
  <si>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</si>
  <si>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</si>
  <si>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</si>
  <si>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</si>
  <si>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</si>
  <si>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</si>
  <si>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</si>
  <si>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</si>
  <si>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</si>
  <si>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</si>
  <si>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</si>
  <si>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</si>
  <si>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</si>
  <si>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</si>
  <si>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</si>
  <si>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</si>
  <si>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</si>
  <si>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</si>
  <si>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</si>
  <si>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</si>
  <si>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</si>
  <si>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</si>
  <si>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</si>
  <si>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</si>
  <si>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</si>
  <si>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</si>
  <si>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</si>
  <si>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</si>
  <si>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</si>
  <si>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</si>
  <si>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</si>
  <si>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</si>
  <si>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</si>
  <si>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</si>
  <si>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</si>
  <si>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</si>
  <si>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</si>
  <si>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</si>
  <si>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</si>
  <si>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</si>
  <si>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</si>
  <si>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</si>
  <si>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</si>
  <si>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</si>
  <si>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</si>
  <si>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</si>
  <si>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</si>
  <si>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</si>
  <si>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</si>
  <si>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</si>
  <si>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</si>
  <si>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</si>
  <si>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</si>
  <si>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</si>
  <si>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</si>
  <si>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</si>
  <si>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</si>
  <si>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</si>
  <si>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</si>
  <si>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</si>
  <si>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</si>
  <si>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</si>
  <si>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</si>
  <si>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</si>
  <si>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</si>
  <si>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</si>
  <si>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</si>
  <si>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</si>
  <si>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</si>
  <si>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</si>
  <si>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</si>
  <si>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</si>
  <si>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</si>
  <si>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</si>
  <si>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</si>
  <si>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</si>
  <si>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</si>
  <si>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</si>
  <si>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</si>
  <si>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</si>
  <si>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</si>
  <si>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</si>
  <si>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</si>
  <si>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</si>
  <si>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</si>
  <si>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</si>
  <si>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</si>
  <si>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</si>
  <si>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</si>
  <si>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</si>
  <si>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</si>
  <si>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</si>
  <si>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</si>
  <si>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</si>
  <si>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</si>
  <si>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</si>
  <si>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</si>
  <si>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</si>
  <si>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</si>
  <si>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</si>
  <si>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</si>
  <si>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</si>
  <si>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</si>
  <si>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</si>
  <si>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</si>
  <si>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</si>
  <si>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</si>
  <si>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</si>
  <si>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</si>
  <si>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</si>
  <si>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</si>
  <si>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</si>
  <si>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</si>
  <si>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</si>
  <si>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</si>
  <si>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</si>
  <si>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</si>
  <si>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</si>
  <si>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</si>
  <si>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</si>
  <si>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</si>
  <si>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</si>
  <si>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</si>
  <si>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</si>
  <si>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</si>
  <si>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</si>
  <si>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</si>
  <si>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</si>
  <si>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</si>
  <si>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</si>
  <si>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</si>
  <si>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</si>
  <si>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</si>
  <si>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</si>
  <si>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</si>
  <si>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</si>
  <si>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</si>
  <si>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</si>
  <si>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</si>
  <si>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</si>
  <si>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</si>
  <si>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</si>
  <si>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</si>
  <si>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</si>
  <si>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</si>
  <si>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</si>
  <si>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</si>
  <si>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</si>
  <si>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</si>
  <si>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</si>
  <si>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</si>
  <si>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</si>
  <si>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</si>
  <si>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</si>
  <si>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</si>
  <si>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</si>
  <si>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</si>
  <si>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</si>
  <si>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</si>
  <si>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</si>
  <si>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</si>
  <si>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</si>
  <si>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</si>
  <si>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</si>
  <si>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</si>
  <si>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</si>
  <si>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</si>
  <si>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</si>
  <si>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</si>
  <si>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</si>
  <si>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</si>
  <si>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</si>
  <si>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</si>
  <si>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</si>
  <si>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</si>
  <si>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</si>
  <si>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</si>
  <si>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</si>
  <si>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</si>
  <si>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</si>
  <si>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</si>
  <si>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</si>
  <si>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</si>
  <si>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</si>
  <si>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</si>
  <si>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</si>
  <si>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</si>
  <si>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</si>
  <si>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</si>
  <si>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</si>
  <si>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</si>
  <si>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</si>
  <si>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</si>
  <si>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</si>
  <si>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</si>
  <si>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</si>
  <si>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</si>
  <si>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</si>
  <si>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</si>
  <si>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</si>
  <si>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</si>
  <si>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</si>
  <si>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</si>
  <si>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</si>
  <si>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</si>
  <si>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</si>
  <si>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</si>
  <si>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</si>
  <si>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</si>
  <si>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</si>
  <si>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</si>
  <si>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</si>
  <si>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</si>
  <si>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</si>
  <si>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</si>
  <si>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</si>
  <si>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</si>
  <si>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</si>
  <si>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</si>
  <si>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</si>
  <si>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</si>
  <si>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</si>
  <si>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</si>
  <si>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</si>
  <si>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</si>
  <si>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</si>
  <si>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</si>
  <si>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</si>
  <si>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</si>
  <si>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</si>
  <si>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</si>
  <si>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</si>
  <si>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</si>
  <si>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</si>
  <si>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</si>
  <si>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</si>
  <si>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</si>
  <si>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</si>
  <si>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</si>
  <si>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</si>
  <si>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</si>
  <si>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</si>
  <si>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</si>
  <si>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</si>
  <si>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</si>
  <si>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</si>
  <si>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</si>
  <si>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</si>
  <si>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</si>
  <si>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</si>
  <si>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</si>
  <si>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</si>
  <si>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</si>
  <si>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</si>
  <si>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</si>
  <si>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</si>
  <si>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</si>
  <si>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</si>
  <si>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</si>
  <si>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</si>
  <si>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</si>
  <si>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</si>
  <si>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</si>
  <si>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</si>
  <si>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</si>
  <si>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</si>
  <si>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</si>
  <si>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</si>
  <si>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</si>
  <si>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</si>
  <si>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</si>
  <si>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</si>
  <si>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</si>
  <si>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</si>
  <si>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</si>
  <si>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</si>
  <si>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</si>
  <si>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</si>
  <si>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</si>
  <si>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</si>
  <si>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</si>
  <si>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</si>
  <si>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</si>
  <si>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</si>
  <si>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</si>
  <si>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</si>
  <si>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</si>
  <si>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</si>
  <si>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</si>
  <si>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</si>
  <si>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</si>
  <si>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</si>
  <si>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</si>
  <si>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</si>
  <si>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</si>
  <si>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</si>
  <si>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</si>
  <si>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</si>
  <si>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</si>
  <si>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</si>
  <si>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</si>
  <si>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</si>
  <si>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</si>
  <si>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</si>
  <si>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</si>
  <si>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</si>
  <si>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</si>
  <si>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</si>
  <si>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</si>
  <si>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</si>
  <si>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</si>
  <si>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</si>
  <si>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</si>
  <si>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</si>
  <si>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</si>
  <si>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</si>
  <si>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</si>
  <si>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</si>
  <si>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</si>
  <si>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</si>
  <si>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</si>
  <si>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</si>
  <si>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</si>
  <si>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</si>
  <si>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</si>
  <si>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</si>
  <si>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</si>
  <si>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</si>
  <si>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</si>
  <si>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</si>
  <si>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</si>
  <si>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</si>
  <si>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</si>
  <si>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</si>
  <si>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</si>
  <si>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</si>
  <si>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</si>
  <si>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</si>
  <si>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</si>
  <si>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</si>
  <si>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</si>
  <si>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</si>
  <si>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</si>
  <si>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</si>
  <si>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</si>
  <si>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</si>
  <si>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</si>
  <si>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</si>
  <si>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</si>
  <si>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</si>
  <si>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</si>
  <si>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</si>
  <si>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</si>
  <si>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</si>
  <si>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</si>
  <si>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</si>
  <si>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</si>
  <si>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</si>
  <si>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</si>
  <si>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</si>
  <si>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</si>
  <si>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</si>
  <si>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</si>
  <si>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</si>
  <si>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</si>
  <si>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</si>
  <si>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</si>
  <si>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</si>
  <si>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</si>
  <si>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</si>
  <si>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</si>
  <si>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</si>
  <si>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</si>
  <si>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</si>
  <si>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</si>
  <si>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</si>
  <si>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</si>
  <si>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</si>
  <si>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</si>
  <si>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</si>
  <si>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</si>
  <si>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</si>
  <si>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</si>
  <si>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</si>
  <si>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</si>
  <si>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</si>
  <si>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</si>
  <si>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</si>
  <si>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</si>
  <si>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</si>
  <si>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</si>
  <si>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</si>
  <si>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</si>
  <si>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</si>
  <si>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</si>
  <si>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</si>
  <si>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</si>
  <si>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</si>
  <si>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</si>
  <si>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</si>
  <si>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</si>
  <si>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</si>
  <si>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</si>
  <si>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</si>
  <si>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</si>
  <si>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</si>
  <si>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</si>
  <si>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</si>
  <si>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</si>
  <si>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</si>
  <si>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</si>
  <si>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</si>
  <si>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</si>
  <si>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</si>
  <si>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</si>
  <si>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</si>
  <si>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</si>
  <si>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</si>
  <si>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</si>
  <si>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</si>
  <si>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</si>
  <si>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</si>
  <si>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</si>
  <si>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</si>
  <si>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</si>
  <si>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</si>
  <si>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</si>
  <si>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</si>
  <si>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</si>
  <si>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</si>
  <si>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</si>
  <si>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</si>
  <si>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</si>
  <si>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</si>
  <si>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</si>
  <si>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</si>
  <si>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</si>
  <si>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</si>
  <si>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</si>
  <si>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</si>
  <si>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</si>
  <si>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</si>
  <si>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</si>
  <si>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</si>
  <si>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</si>
  <si>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</si>
  <si>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</si>
  <si>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</si>
  <si>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</si>
  <si>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</si>
  <si>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</si>
  <si>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</si>
  <si>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</si>
  <si>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</si>
  <si>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</si>
  <si>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</si>
  <si>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</si>
  <si>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</si>
  <si>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</si>
  <si>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</si>
  <si>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</si>
  <si>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</si>
  <si>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</si>
  <si>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</si>
  <si>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</si>
  <si>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</si>
  <si>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</si>
  <si>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</si>
  <si>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</si>
  <si>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</si>
  <si>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</si>
  <si>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</si>
  <si>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</si>
  <si>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</si>
  <si>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</si>
  <si>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</si>
  <si>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</si>
  <si>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</si>
  <si>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</si>
  <si>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</si>
  <si>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</si>
  <si>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</si>
  <si>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</si>
  <si>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</si>
  <si>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</si>
  <si>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</si>
  <si>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</si>
  <si>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</si>
  <si>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</si>
  <si>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</si>
  <si>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</si>
  <si>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</si>
  <si>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</si>
  <si>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</si>
  <si>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</si>
  <si>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</si>
  <si>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</si>
  <si>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</si>
  <si>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</si>
  <si>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</si>
  <si>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</si>
  <si>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</si>
  <si>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</si>
  <si>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</si>
  <si>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</si>
  <si>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</si>
  <si>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</si>
  <si>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</si>
  <si>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</si>
  <si>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</si>
  <si>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</si>
  <si>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</si>
  <si>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</si>
  <si>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</si>
  <si>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</si>
  <si>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</si>
  <si>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</si>
  <si>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</si>
  <si>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</si>
  <si>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</si>
  <si>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</si>
  <si>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</si>
  <si>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</si>
  <si>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</si>
  <si>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</si>
  <si>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</si>
  <si>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</si>
  <si>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</si>
  <si>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</si>
  <si>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</si>
  <si>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</si>
  <si>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</si>
  <si>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</si>
  <si>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</si>
  <si>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</si>
  <si>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</si>
  <si>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</si>
  <si>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</si>
  <si>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</si>
  <si>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</si>
  <si>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</si>
  <si>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</si>
  <si>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</si>
  <si>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</si>
  <si>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</si>
  <si>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</si>
  <si>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</si>
  <si>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</si>
  <si>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</si>
  <si>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</si>
  <si>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</si>
  <si>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</si>
  <si>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</si>
  <si>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</si>
  <si>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</si>
  <si>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</si>
  <si>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</si>
  <si>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</si>
  <si>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</si>
  <si>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</si>
  <si>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</si>
  <si>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</si>
  <si>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</si>
  <si>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</si>
  <si>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</si>
  <si>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</si>
  <si>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</si>
  <si>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</si>
  <si>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</si>
  <si>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</si>
  <si>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</si>
  <si>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</si>
  <si>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</si>
  <si>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</si>
  <si>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</si>
  <si>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</si>
  <si>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</si>
  <si>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</si>
  <si>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</si>
  <si>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</si>
  <si>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</si>
  <si>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</si>
  <si>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</si>
  <si>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</si>
  <si>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</si>
  <si>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</si>
  <si>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</si>
  <si>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</si>
  <si>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</si>
  <si>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</si>
  <si>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</si>
  <si>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</si>
  <si>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</si>
  <si>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</si>
  <si>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</si>
  <si>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</si>
  <si>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</si>
  <si>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</si>
  <si>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</si>
  <si>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</si>
  <si>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</si>
  <si>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</si>
  <si>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</si>
  <si>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</si>
  <si>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</si>
  <si>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</si>
  <si>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</si>
  <si>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</si>
  <si>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</si>
  <si>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</si>
  <si>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</si>
  <si>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</si>
  <si>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</si>
  <si>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</si>
  <si>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</si>
  <si>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</si>
  <si>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</si>
  <si>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</si>
  <si>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</si>
  <si>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</si>
  <si>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</si>
  <si>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</si>
  <si>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</si>
  <si>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</si>
  <si>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</si>
  <si>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</si>
  <si>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</si>
  <si>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</si>
  <si>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</si>
  <si>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</si>
  <si>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</si>
  <si>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</si>
  <si>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</si>
  <si>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</si>
  <si>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</si>
  <si>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</si>
  <si>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</si>
  <si>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</si>
  <si>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</si>
  <si>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</si>
  <si>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</si>
  <si>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</si>
  <si>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</si>
  <si>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</si>
  <si>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</si>
  <si>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</si>
  <si>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</si>
  <si>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</si>
  <si>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</si>
  <si>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</si>
  <si>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</si>
  <si>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</si>
  <si>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</si>
  <si>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</si>
  <si>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</si>
  <si>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</si>
  <si>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</si>
  <si>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</si>
  <si>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</si>
  <si>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</si>
  <si>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</si>
  <si>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</si>
  <si>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</si>
  <si>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</si>
  <si>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</si>
  <si>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</si>
  <si>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</si>
  <si>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</si>
  <si>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</si>
  <si>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</si>
  <si>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</si>
  <si>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</si>
  <si>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</si>
  <si>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</si>
  <si>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</si>
  <si>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</si>
  <si>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</si>
  <si>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</si>
  <si>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</si>
  <si>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</si>
  <si>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</si>
  <si>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</si>
  <si>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</si>
  <si>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</si>
  <si>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</si>
  <si>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</si>
  <si>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</si>
  <si>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</si>
  <si>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</si>
  <si>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</si>
  <si>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</si>
  <si>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</si>
  <si>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</si>
  <si>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</si>
  <si>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</si>
  <si>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</si>
  <si>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</si>
  <si>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</si>
  <si>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</si>
  <si>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</si>
  <si>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</si>
  <si>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</si>
  <si>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</si>
  <si>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</si>
  <si>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</si>
  <si>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</si>
  <si>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</si>
  <si>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</si>
  <si>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</si>
  <si>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</si>
  <si>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</si>
  <si>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</si>
  <si>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</si>
  <si>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</si>
  <si>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</si>
  <si>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</si>
  <si>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</si>
  <si>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</si>
  <si>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</si>
  <si>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</si>
  <si>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</si>
  <si>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</si>
  <si>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</si>
  <si>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</si>
  <si>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</si>
  <si>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</si>
  <si>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</si>
  <si>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</si>
  <si>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</si>
  <si>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</si>
  <si>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</si>
  <si>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</si>
  <si>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</si>
  <si>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</si>
  <si>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</si>
  <si>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</si>
  <si>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</si>
  <si>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</si>
  <si>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</si>
  <si>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</si>
  <si>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</si>
  <si>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</si>
  <si>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</si>
  <si>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</si>
  <si>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</si>
  <si>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</si>
  <si>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</si>
  <si>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</si>
  <si>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</si>
  <si>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</si>
  <si>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</si>
  <si>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</si>
  <si>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</si>
  <si>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</si>
  <si>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</si>
  <si>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</si>
  <si>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</si>
  <si>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</si>
  <si>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</si>
  <si>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</si>
  <si>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</si>
  <si>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</si>
  <si>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</si>
  <si>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</si>
  <si>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</si>
  <si>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</si>
  <si>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</si>
  <si>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</si>
  <si>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</si>
  <si>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</si>
  <si>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</si>
  <si>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</si>
  <si>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</si>
  <si>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</si>
  <si>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</si>
  <si>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</si>
  <si>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</si>
  <si>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</si>
  <si>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</si>
  <si>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</si>
  <si>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</si>
  <si>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</si>
  <si>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</si>
  <si>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</si>
  <si>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</si>
  <si>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</si>
  <si>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</si>
  <si>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</si>
  <si>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</si>
  <si>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</si>
  <si>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</si>
  <si>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</si>
  <si>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</si>
  <si>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</si>
  <si>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</si>
  <si>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</si>
  <si>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</si>
  <si>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</si>
  <si>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</si>
  <si>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</si>
  <si>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</si>
  <si>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</si>
  <si>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</si>
  <si>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</si>
  <si>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</si>
  <si>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</si>
  <si>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</si>
  <si>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</si>
  <si>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</si>
  <si>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</si>
  <si>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</si>
  <si>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</si>
  <si>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</si>
  <si>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</si>
  <si>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</si>
  <si>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</si>
  <si>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</si>
  <si>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</si>
  <si>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</si>
  <si>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</si>
  <si>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</si>
  <si>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</si>
  <si>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</si>
  <si>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</si>
  <si>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</si>
  <si>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</si>
  <si>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</si>
  <si>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</si>
  <si>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</si>
  <si>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</si>
  <si>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</si>
  <si>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</si>
  <si>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</si>
  <si>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</si>
  <si>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</si>
  <si>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</si>
  <si>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</si>
  <si>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</si>
  <si>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</si>
  <si>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</si>
  <si>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</si>
  <si>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</si>
  <si>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</si>
  <si>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</si>
  <si>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</si>
  <si>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</si>
  <si>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</si>
  <si>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</si>
  <si>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</si>
  <si>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</si>
  <si>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</si>
  <si>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</si>
  <si>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</si>
  <si>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</si>
  <si>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</si>
  <si>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</si>
  <si>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</si>
  <si>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</si>
  <si>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</si>
  <si>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</si>
  <si>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</si>
  <si>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</si>
  <si>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</si>
  <si>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</si>
  <si>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</si>
  <si>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</si>
  <si>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</si>
  <si>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</si>
  <si>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</si>
  <si>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</si>
  <si>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</si>
  <si>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</si>
  <si>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</si>
  <si>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</si>
  <si>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</si>
  <si>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</si>
  <si>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</si>
  <si>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</si>
  <si>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</si>
  <si>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</si>
  <si>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</si>
  <si>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</si>
  <si>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</si>
  <si>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</si>
  <si>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</si>
  <si>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</si>
  <si>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</si>
  <si>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</si>
  <si>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</si>
  <si>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</si>
  <si>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</si>
  <si>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</si>
  <si>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</si>
  <si>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</si>
  <si>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</si>
  <si>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</si>
  <si>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</si>
  <si>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</si>
  <si>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</si>
  <si>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</si>
  <si>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</si>
  <si>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</si>
  <si>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</si>
  <si>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</si>
  <si>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</si>
  <si>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</si>
  <si>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</si>
  <si>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</si>
  <si>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</si>
  <si>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</si>
  <si>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</si>
  <si>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</si>
  <si>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</si>
  <si>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</si>
  <si>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</si>
  <si>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</si>
  <si>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</si>
  <si>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</si>
  <si>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</si>
  <si>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</si>
  <si>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</si>
  <si>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</si>
  <si>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</si>
  <si>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</si>
  <si>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</si>
  <si>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</si>
  <si>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</si>
  <si>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</si>
  <si>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</si>
  <si>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</si>
  <si>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</si>
  <si>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</si>
  <si>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</si>
  <si>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</si>
  <si>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</si>
  <si>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</si>
  <si>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</si>
  <si>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</si>
  <si>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</si>
  <si>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</si>
  <si>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</si>
  <si>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</si>
  <si>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</si>
  <si>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</si>
  <si>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</si>
  <si>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</si>
  <si>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</si>
  <si>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</si>
  <si>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</si>
  <si>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</si>
  <si>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</si>
  <si>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</si>
  <si>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</si>
  <si>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</si>
  <si>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</si>
  <si>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</si>
  <si>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</si>
  <si>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</si>
  <si>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</si>
  <si>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</si>
  <si>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</si>
  <si>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</si>
  <si>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</si>
  <si>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</si>
  <si>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</si>
  <si>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</si>
  <si>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</si>
  <si>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</si>
  <si>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</si>
  <si>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</si>
  <si>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</si>
  <si>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</si>
  <si>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</si>
  <si>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</si>
  <si>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</si>
  <si>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</si>
  <si>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</si>
  <si>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</si>
  <si>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</si>
  <si>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</si>
  <si>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</si>
  <si>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</si>
  <si>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</si>
  <si>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</si>
  <si>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</si>
  <si>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</si>
  <si>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</si>
  <si>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</si>
  <si>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</si>
  <si>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</si>
  <si>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</si>
  <si>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</si>
  <si>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</si>
  <si>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</si>
  <si>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</si>
  <si>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</si>
  <si>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</si>
  <si>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</si>
  <si>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</si>
  <si>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</si>
  <si>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</si>
  <si>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</si>
  <si>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</si>
  <si>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</si>
  <si>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</si>
  <si>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</si>
  <si>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</si>
  <si>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</si>
  <si>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</si>
  <si>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</si>
  <si>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</si>
  <si>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</si>
  <si>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</si>
  <si>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</si>
  <si>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</si>
  <si>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</si>
  <si>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</si>
  <si>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</si>
  <si>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</si>
  <si>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</si>
  <si>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</si>
  <si>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</si>
  <si>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</si>
  <si>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</si>
  <si>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</si>
  <si>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</si>
  <si>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</si>
  <si>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</si>
  <si>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</si>
  <si>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</si>
  <si>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</si>
  <si>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</si>
  <si>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</si>
  <si>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</si>
  <si>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</si>
  <si>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</si>
  <si>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</si>
  <si>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</si>
  <si>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</si>
  <si>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</si>
  <si>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</si>
  <si>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</si>
  <si>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</si>
  <si>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</si>
  <si>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</si>
  <si>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</si>
  <si>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</si>
  <si>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</si>
  <si>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</si>
  <si>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</si>
  <si>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</si>
  <si>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</si>
  <si>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</si>
  <si>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</si>
  <si>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</si>
  <si>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</si>
  <si>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</si>
  <si>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</si>
  <si>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</si>
  <si>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</si>
  <si>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</si>
  <si>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</si>
  <si>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</si>
  <si>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</si>
  <si>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</si>
  <si>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</si>
  <si>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</si>
  <si>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</si>
  <si>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</si>
  <si>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</si>
  <si>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</si>
  <si>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</si>
  <si>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</si>
  <si>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</si>
  <si>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</si>
  <si>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</si>
  <si>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</si>
  <si>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</si>
  <si>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</si>
  <si>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</si>
  <si>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</si>
  <si>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</si>
  <si>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</si>
  <si>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</si>
  <si>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</si>
  <si>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</si>
  <si>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</si>
  <si>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</si>
  <si>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</si>
  <si>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</si>
  <si>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</si>
  <si>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</si>
  <si>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</si>
  <si>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</si>
  <si>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</si>
  <si>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</si>
  <si>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</si>
  <si>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</si>
  <si>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</si>
  <si>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</si>
  <si>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</si>
  <si>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</si>
  <si>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</si>
  <si>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</si>
  <si>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</si>
  <si>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</si>
  <si>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</si>
  <si>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</si>
  <si>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</si>
  <si>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</si>
  <si>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</si>
  <si>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</si>
  <si>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</si>
  <si>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</si>
  <si>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</si>
  <si>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</si>
  <si>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</si>
  <si>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</si>
  <si>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</si>
  <si>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</si>
  <si>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</si>
  <si>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</si>
  <si>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</si>
  <si>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</si>
  <si>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</si>
  <si>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</si>
  <si>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</si>
  <si>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</si>
  <si>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</si>
  <si>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</si>
  <si>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</si>
  <si>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</si>
  <si>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</si>
  <si>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</si>
  <si>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</si>
  <si>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</si>
  <si>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</si>
  <si>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</si>
  <si>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</si>
  <si>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</si>
  <si>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</si>
  <si>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</si>
  <si>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</si>
  <si>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</si>
  <si>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</si>
  <si>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</si>
  <si>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</si>
  <si>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</si>
  <si>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</si>
  <si>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</si>
  <si>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</si>
  <si>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</si>
  <si>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</si>
  <si>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</si>
  <si>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</si>
  <si>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</si>
  <si>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</si>
  <si>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</si>
  <si>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</si>
  <si>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</si>
  <si>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</si>
  <si>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</si>
  <si>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</si>
  <si>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</si>
  <si>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</si>
  <si>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</si>
  <si>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</si>
  <si>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</si>
  <si>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</si>
  <si>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</si>
  <si>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</si>
  <si>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</si>
  <si>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</si>
  <si>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</si>
  <si>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</si>
  <si>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</si>
  <si>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</si>
  <si>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</si>
  <si>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</si>
  <si>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</si>
  <si>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</si>
  <si>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</si>
  <si>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</si>
  <si>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</si>
  <si>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</si>
  <si>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</si>
  <si>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</si>
  <si>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</si>
  <si>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</si>
  <si>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</si>
  <si>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</si>
  <si>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</si>
  <si>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</si>
  <si>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</si>
  <si>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</si>
  <si>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</si>
  <si>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</si>
  <si>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</si>
  <si>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</si>
  <si>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</si>
  <si>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</si>
  <si>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</si>
  <si>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</si>
  <si>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</si>
  <si>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</si>
  <si>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</si>
  <si>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</si>
  <si>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</si>
  <si>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</si>
  <si>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</si>
  <si>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</si>
  <si>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</si>
  <si>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</si>
  <si>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</si>
  <si>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</si>
  <si>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</si>
  <si>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</si>
  <si>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</si>
  <si>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</si>
  <si>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</si>
  <si>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</si>
  <si>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</si>
  <si>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</si>
  <si>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</si>
  <si>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</si>
  <si>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</si>
  <si>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</si>
  <si>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</si>
  <si>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</si>
  <si>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</si>
  <si>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</si>
  <si>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</si>
  <si>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</si>
  <si>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</si>
  <si>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</si>
  <si>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</si>
  <si>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</si>
  <si>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</si>
  <si>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</si>
  <si>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</si>
  <si>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</si>
  <si>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</si>
  <si>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</si>
  <si>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</si>
  <si>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</si>
  <si>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</si>
  <si>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</si>
  <si>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</si>
  <si>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</si>
  <si>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</si>
  <si>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</si>
  <si>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</si>
  <si>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</si>
  <si>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</si>
  <si>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</si>
  <si>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</si>
  <si>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</si>
  <si>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</si>
  <si>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</si>
  <si>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</si>
  <si>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</si>
  <si>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</si>
  <si>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</si>
  <si>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</si>
  <si>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</si>
  <si>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</si>
  <si>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</si>
  <si>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</si>
  <si>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</si>
  <si>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</si>
  <si>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</si>
  <si>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</si>
  <si>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</si>
  <si>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</si>
  <si>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</si>
  <si>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</si>
  <si>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</si>
  <si>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</si>
  <si>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</si>
  <si>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</si>
  <si>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</si>
  <si>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</si>
  <si>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</si>
  <si>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</si>
  <si>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</si>
  <si>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</si>
  <si>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</si>
  <si>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</si>
  <si>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</si>
  <si>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</si>
  <si>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</si>
  <si>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</si>
  <si>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</si>
  <si>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</si>
  <si>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</si>
  <si>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</si>
  <si>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</si>
  <si>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</si>
  <si>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</si>
  <si>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</si>
  <si>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</si>
  <si>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</si>
  <si>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</si>
  <si>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</si>
  <si>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</si>
  <si>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</si>
  <si>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</si>
  <si>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</si>
  <si>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</si>
  <si>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</si>
  <si>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</si>
  <si>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</si>
  <si>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</si>
  <si>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</si>
  <si>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</si>
  <si>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</si>
  <si>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</si>
  <si>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</si>
  <si>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</si>
  <si>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</si>
  <si>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</si>
  <si>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</si>
  <si>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</si>
  <si>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</si>
  <si>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</si>
  <si>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</si>
  <si>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</si>
  <si>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</si>
  <si>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</si>
  <si>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</si>
  <si>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</si>
  <si>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</si>
  <si>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</si>
  <si>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</si>
  <si>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</si>
  <si>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</si>
  <si>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</si>
  <si>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</si>
  <si>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</si>
  <si>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</si>
  <si>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</si>
  <si>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</si>
  <si>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</si>
  <si>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</si>
  <si>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</si>
  <si>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</si>
  <si>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</si>
  <si>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</si>
  <si>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</si>
  <si>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</si>
  <si>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</si>
  <si>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</si>
  <si>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</si>
  <si>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</si>
  <si>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</si>
  <si>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</si>
  <si>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</si>
  <si>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</si>
  <si>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</si>
  <si>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</si>
  <si>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</si>
  <si>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</si>
  <si>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</si>
  <si>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</si>
  <si>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</si>
  <si>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</si>
  <si>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</si>
  <si>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</si>
  <si>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</si>
  <si>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</si>
  <si>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</si>
  <si>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</si>
  <si>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</si>
  <si>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</si>
  <si>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</si>
  <si>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</si>
  <si>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</si>
  <si>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</si>
  <si>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</si>
  <si>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</si>
  <si>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</si>
  <si>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</si>
  <si>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</si>
  <si>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</si>
  <si>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</si>
  <si>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</si>
  <si>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</si>
  <si>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</si>
  <si>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</si>
  <si>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</si>
  <si>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</si>
  <si>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</si>
  <si>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</si>
  <si>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</si>
  <si>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</si>
  <si>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</si>
  <si>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</si>
  <si>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</si>
  <si>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</si>
  <si>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</si>
  <si>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</si>
  <si>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</si>
  <si>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</si>
  <si>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</si>
  <si>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</si>
  <si>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</si>
  <si>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</si>
  <si>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</si>
  <si>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</si>
  <si>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</si>
  <si>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</si>
  <si>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</si>
  <si>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</si>
  <si>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</si>
  <si>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</si>
  <si>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</si>
  <si>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</si>
  <si>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</si>
  <si>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</si>
  <si>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</si>
  <si>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</si>
  <si>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</si>
  <si>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</si>
  <si>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</si>
  <si>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</si>
  <si>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</si>
  <si>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</si>
  <si>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</si>
  <si>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</si>
  <si>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</si>
  <si>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</si>
  <si>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</si>
  <si>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</si>
  <si>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</si>
  <si>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</si>
  <si>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</si>
  <si>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</si>
  <si>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</si>
  <si>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</si>
  <si>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</si>
  <si>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</si>
  <si>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</si>
  <si>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</si>
  <si>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</si>
  <si>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</si>
  <si>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</si>
  <si>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</si>
  <si>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</si>
  <si>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</si>
  <si>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</si>
  <si>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</si>
  <si>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</si>
  <si>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</si>
  <si>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</si>
  <si>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</si>
  <si>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</si>
  <si>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</si>
  <si>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</si>
  <si>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</si>
  <si>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</si>
  <si>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</si>
  <si>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</si>
  <si>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</si>
  <si>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</si>
  <si>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</si>
  <si>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</si>
  <si>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</si>
  <si>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</si>
  <si>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</si>
  <si>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</si>
  <si>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</si>
  <si>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</si>
  <si>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</si>
  <si>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</si>
  <si>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</si>
  <si>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</si>
  <si>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</si>
  <si>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</si>
  <si>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</si>
  <si>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</si>
  <si>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</si>
  <si>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</si>
  <si>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</si>
  <si>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</si>
  <si>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</si>
  <si>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</si>
  <si>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</si>
  <si>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</si>
  <si>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</si>
  <si>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</si>
  <si>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</si>
  <si>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</si>
  <si>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</si>
  <si>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</si>
  <si>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</si>
  <si>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</si>
  <si>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</si>
  <si>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</si>
  <si>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</si>
  <si>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</si>
  <si>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</si>
  <si>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</si>
  <si>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</si>
  <si>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</si>
  <si>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</si>
  <si>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</si>
  <si>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</si>
  <si>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</si>
  <si>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</si>
  <si>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</si>
  <si>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</si>
  <si>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</si>
  <si>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</si>
  <si>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</si>
  <si>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</si>
  <si>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</si>
  <si>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</si>
  <si>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</si>
  <si>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</si>
  <si>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</si>
  <si>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</si>
  <si>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</si>
  <si>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</si>
  <si>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</si>
  <si>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</si>
  <si>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</si>
  <si>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</si>
  <si>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</si>
  <si>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</si>
  <si>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</si>
  <si>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</si>
  <si>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</si>
  <si>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</si>
  <si>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</si>
  <si>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</si>
  <si>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</si>
  <si>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</si>
  <si>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</si>
  <si>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</si>
  <si>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</si>
  <si>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</si>
  <si>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</si>
  <si>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</si>
  <si>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</si>
  <si>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</si>
  <si>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</si>
  <si>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</si>
  <si>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</si>
  <si>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</si>
  <si>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</si>
  <si>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</si>
  <si>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</si>
  <si>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</si>
  <si>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</si>
  <si>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</si>
  <si>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</si>
  <si>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</si>
  <si>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</si>
  <si>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</si>
  <si>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</si>
  <si>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</si>
  <si>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</si>
  <si>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</si>
  <si>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</si>
  <si>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</si>
  <si>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</si>
  <si>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</si>
  <si>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</si>
  <si>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</si>
  <si>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</si>
  <si>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</si>
  <si>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</si>
  <si>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</si>
  <si>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</si>
  <si>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</si>
  <si>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</si>
  <si>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</si>
  <si>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</si>
  <si>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</si>
  <si>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</si>
  <si>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</si>
  <si>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</si>
  <si>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</si>
  <si>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</si>
  <si>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</si>
  <si>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</si>
  <si>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</si>
  <si>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</si>
  <si>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</si>
  <si>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</si>
  <si>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</si>
  <si>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</si>
  <si>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</si>
  <si>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</si>
  <si>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</si>
  <si>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</si>
  <si>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</si>
  <si>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</si>
  <si>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</si>
  <si>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</si>
  <si>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</si>
  <si>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</si>
  <si>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</si>
  <si>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</si>
  <si>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</si>
  <si>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</si>
  <si>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</si>
  <si>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</si>
  <si>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</si>
  <si>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</si>
  <si>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</si>
  <si>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</si>
  <si>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</si>
  <si>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</si>
  <si>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</si>
  <si>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</si>
  <si>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</si>
  <si>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</si>
  <si>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</si>
  <si>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</si>
  <si>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</si>
  <si>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</si>
  <si>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</si>
  <si>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</si>
  <si>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</si>
  <si>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</si>
  <si>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</si>
  <si>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</si>
  <si>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</si>
  <si>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</si>
  <si>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</si>
  <si>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</si>
  <si>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</si>
  <si>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</si>
  <si>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</si>
  <si>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</si>
  <si>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</si>
  <si>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</si>
  <si>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</si>
  <si>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</si>
  <si>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</si>
  <si>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</si>
  <si>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</si>
  <si>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</si>
  <si>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</si>
  <si>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</si>
  <si>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</si>
  <si>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</si>
  <si>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</si>
  <si>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</si>
  <si>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</si>
  <si>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</si>
  <si>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</si>
  <si>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</si>
  <si>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</si>
  <si>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</si>
  <si>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</si>
  <si>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</si>
  <si>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</si>
  <si>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</si>
  <si>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</si>
  <si>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</si>
  <si>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</si>
  <si>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</si>
  <si>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</si>
  <si>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</si>
  <si>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</si>
  <si>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</si>
  <si>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</si>
  <si>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</si>
  <si>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</si>
  <si>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</si>
  <si>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</si>
  <si>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</si>
  <si>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</si>
  <si>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</si>
  <si>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</si>
  <si>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</si>
  <si>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</si>
  <si>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</si>
  <si>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</si>
  <si>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</si>
  <si>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</si>
  <si>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</si>
  <si>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</si>
  <si>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</si>
  <si>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</si>
  <si>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</si>
  <si>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</si>
  <si>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</si>
  <si>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</si>
  <si>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</si>
  <si>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</si>
  <si>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</si>
  <si>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</si>
  <si>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</si>
  <si>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</si>
  <si>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</si>
  <si>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</si>
  <si>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</si>
  <si>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</si>
  <si>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</si>
  <si>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</si>
  <si>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</si>
  <si>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</si>
  <si>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</si>
  <si>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</si>
  <si>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</si>
  <si>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</si>
  <si>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</si>
  <si>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</si>
  <si>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</si>
  <si>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</si>
  <si>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</si>
  <si>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</si>
  <si>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</si>
  <si>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</si>
  <si>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</si>
  <si>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</si>
  <si>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</si>
  <si>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</si>
  <si>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</si>
  <si>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</si>
  <si>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</si>
  <si>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</si>
  <si>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</si>
  <si>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</si>
  <si>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</si>
  <si>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</si>
  <si>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</si>
  <si>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</si>
  <si>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</si>
  <si>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</si>
  <si>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</si>
  <si>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</si>
  <si>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</si>
  <si>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</si>
  <si>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</si>
  <si>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</si>
  <si>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</si>
  <si>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</si>
  <si>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</si>
  <si>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</si>
  <si>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</si>
  <si>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</si>
  <si>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</si>
  <si>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</si>
  <si>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</si>
  <si>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</si>
  <si>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</si>
  <si>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</si>
  <si>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</si>
  <si>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</si>
  <si>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</si>
  <si>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</si>
  <si>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</si>
  <si>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</si>
  <si>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</si>
  <si>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</si>
  <si>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</si>
  <si>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</si>
  <si>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</si>
  <si>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</si>
  <si>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</si>
  <si>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</si>
  <si>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</si>
  <si>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</si>
  <si>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</si>
  <si>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</si>
  <si>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</si>
  <si>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</si>
  <si>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</si>
  <si>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</si>
  <si>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</si>
  <si>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</si>
  <si>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</si>
  <si>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</si>
  <si>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</si>
  <si>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</si>
  <si>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</si>
  <si>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</si>
  <si>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</si>
  <si>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</si>
  <si>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</si>
  <si>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</si>
  <si>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</si>
  <si>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</si>
  <si>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</si>
  <si>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</si>
  <si>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</si>
  <si>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</si>
  <si>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</si>
  <si>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</si>
  <si>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</si>
  <si>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</si>
  <si>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</si>
  <si>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</si>
  <si>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</si>
  <si>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</si>
  <si>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</si>
  <si>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</si>
  <si>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</si>
  <si>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</si>
  <si>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</si>
  <si>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</si>
  <si>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</si>
  <si>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</si>
  <si>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</si>
  <si>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</si>
  <si>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</si>
  <si>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</si>
  <si>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</si>
  <si>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</si>
  <si>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</si>
  <si>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</si>
  <si>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</si>
  <si>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</si>
  <si>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</si>
  <si>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</si>
  <si>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</si>
  <si>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</si>
  <si>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</si>
  <si>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</si>
  <si>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</si>
  <si>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</si>
  <si>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</si>
  <si>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</si>
  <si>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</si>
  <si>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</si>
  <si>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</si>
  <si>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</si>
  <si>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</si>
  <si>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</si>
  <si>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</si>
  <si>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</si>
  <si>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</si>
  <si>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</si>
  <si>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</si>
  <si>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</si>
  <si>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</si>
  <si>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</si>
  <si>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</si>
  <si>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</si>
  <si>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</si>
  <si>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</si>
  <si>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</si>
  <si>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</si>
  <si>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</si>
  <si>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</si>
  <si>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</si>
  <si>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</si>
  <si>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</si>
  <si>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</si>
  <si>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</si>
  <si>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</si>
  <si>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</si>
  <si>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</si>
  <si>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</si>
  <si>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</si>
  <si>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</si>
  <si>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</si>
  <si>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</si>
  <si>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</si>
  <si>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</si>
  <si>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</si>
  <si>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</si>
  <si>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</si>
  <si>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</si>
  <si>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</si>
  <si>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</si>
  <si>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</si>
  <si>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</si>
  <si>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</si>
  <si>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</si>
  <si>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</si>
  <si>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</si>
  <si>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</si>
  <si>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</si>
  <si>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</si>
  <si>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</si>
  <si>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</si>
  <si>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</si>
  <si>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</si>
  <si>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</si>
  <si>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</si>
  <si>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</si>
  <si>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</si>
  <si>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</si>
  <si>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</si>
  <si>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</si>
  <si>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</si>
  <si>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</si>
  <si>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</si>
  <si>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</si>
  <si>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</si>
  <si>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</si>
  <si>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</si>
  <si>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</si>
  <si>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</si>
  <si>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</si>
  <si>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</si>
  <si>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</si>
  <si>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</si>
  <si>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</si>
  <si>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</si>
  <si>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</si>
  <si>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</si>
  <si>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</si>
  <si>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</si>
  <si>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</si>
  <si>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</si>
  <si>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</si>
  <si>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</si>
  <si>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</si>
  <si>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</si>
  <si>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</si>
  <si>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</si>
  <si>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</si>
  <si>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</si>
  <si>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</si>
  <si>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</si>
  <si>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</si>
  <si>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</si>
  <si>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</si>
  <si>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</si>
  <si>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</si>
  <si>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</si>
  <si>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</si>
  <si>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</si>
  <si>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</si>
  <si>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</si>
  <si>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</si>
  <si>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</si>
  <si>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</si>
  <si>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</si>
  <si>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</si>
  <si>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</si>
  <si>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</si>
  <si>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</si>
  <si>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</si>
  <si>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</si>
  <si>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</si>
  <si>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</si>
  <si>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</si>
  <si>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</si>
  <si>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</si>
  <si>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</si>
  <si>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</si>
  <si>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</si>
  <si>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</si>
  <si>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</si>
  <si>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</si>
  <si>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</si>
  <si>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</si>
  <si>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</si>
  <si>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</si>
  <si>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</si>
  <si>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</si>
  <si>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</si>
  <si>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</si>
  <si>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</si>
  <si>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</si>
  <si>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</si>
  <si>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</si>
  <si>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</si>
  <si>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</si>
  <si>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</si>
  <si>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</si>
  <si>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</si>
  <si>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</si>
  <si>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</si>
  <si>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</si>
  <si>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</si>
  <si>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</si>
  <si>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</si>
  <si>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</si>
  <si>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</si>
  <si>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</si>
  <si>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</si>
  <si>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</si>
  <si>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</si>
  <si>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</si>
  <si>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</si>
  <si>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</si>
  <si>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</si>
  <si>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</si>
  <si>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</si>
  <si>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</si>
  <si>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</si>
  <si>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</si>
  <si>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</si>
  <si>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</si>
  <si>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</si>
  <si>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</si>
  <si>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</si>
  <si>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</si>
  <si>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</si>
  <si>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</si>
  <si>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</si>
  <si>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</si>
  <si>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</si>
  <si>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</si>
  <si>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</si>
  <si>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</si>
  <si>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</si>
  <si>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</si>
  <si>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</si>
  <si>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</si>
  <si>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</si>
  <si>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</si>
  <si>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</si>
  <si>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</si>
  <si>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</si>
  <si>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</si>
  <si>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</si>
  <si>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</si>
  <si>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</si>
  <si>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</si>
  <si>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</si>
  <si>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</si>
  <si>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</si>
  <si>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</si>
  <si>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</si>
  <si>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</si>
  <si>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</si>
  <si>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</si>
  <si>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</si>
  <si>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</si>
  <si>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</si>
  <si>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</si>
  <si>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</si>
  <si>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</si>
  <si>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</si>
  <si>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</si>
  <si>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</si>
  <si>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</si>
  <si>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</si>
  <si>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</si>
  <si>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</si>
  <si>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</si>
  <si>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</si>
  <si>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</si>
  <si>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</si>
  <si>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</si>
  <si>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</si>
  <si>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</si>
  <si>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</si>
  <si>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</si>
  <si>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</si>
  <si>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</si>
  <si>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</si>
  <si>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</si>
  <si>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</si>
  <si>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</si>
  <si>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</si>
  <si>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</si>
  <si>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</si>
  <si>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</si>
  <si>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</si>
  <si>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</si>
  <si>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</si>
  <si>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</si>
  <si>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</si>
  <si>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</si>
  <si>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</si>
  <si>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</si>
  <si>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</si>
  <si>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</si>
  <si>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</si>
  <si>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</si>
  <si>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</si>
  <si>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</si>
  <si>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</si>
  <si>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</si>
  <si>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</si>
  <si>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</si>
  <si>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</si>
  <si>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</si>
  <si>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</si>
  <si>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</si>
  <si>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</si>
  <si>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</si>
  <si>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</si>
  <si>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</si>
  <si>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</si>
  <si>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</si>
  <si>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</si>
  <si>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</si>
  <si>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</si>
  <si>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</si>
  <si>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</si>
  <si>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</si>
  <si>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</si>
  <si>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</si>
  <si>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</si>
  <si>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</si>
  <si>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</si>
  <si>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</si>
  <si>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</si>
  <si>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</si>
  <si>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</si>
  <si>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</si>
  <si>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</si>
  <si>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</si>
  <si>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</si>
  <si>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</si>
  <si>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</si>
  <si>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</si>
  <si>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</si>
  <si>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</si>
  <si>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</si>
  <si>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</si>
  <si>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</si>
  <si>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</si>
  <si>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</si>
  <si>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</si>
  <si>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</si>
  <si>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</si>
  <si>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</si>
  <si>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</si>
  <si>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</si>
  <si>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</si>
  <si>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</si>
  <si>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</si>
  <si>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</si>
  <si>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</si>
  <si>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</si>
  <si>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</si>
  <si>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</si>
  <si>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</si>
  <si>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</si>
  <si>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</si>
  <si>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</si>
  <si>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</si>
  <si>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</si>
  <si>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</si>
  <si>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</si>
  <si>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</si>
  <si>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</si>
  <si>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</si>
  <si>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</si>
  <si>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</si>
  <si>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</si>
  <si>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</si>
  <si>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</si>
  <si>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</si>
  <si>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</si>
  <si>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</si>
  <si>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</si>
  <si>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</si>
  <si>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</si>
  <si>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</si>
  <si>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</si>
  <si>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</si>
  <si>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</si>
  <si>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</si>
  <si>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</si>
  <si>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</si>
  <si>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</si>
  <si>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</si>
  <si>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</si>
  <si>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</si>
  <si>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</si>
  <si>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</si>
  <si>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</si>
  <si>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</si>
  <si>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</si>
  <si>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</si>
  <si>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</si>
  <si>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</si>
  <si>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</si>
  <si>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</si>
  <si>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</si>
  <si>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</si>
  <si>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</si>
  <si>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</si>
  <si>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</si>
  <si>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</si>
  <si>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</si>
  <si>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</si>
  <si>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</si>
  <si>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</si>
  <si>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</si>
  <si>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</si>
  <si>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</si>
  <si>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</si>
  <si>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</si>
  <si>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</si>
  <si>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</si>
  <si>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</si>
  <si>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</si>
  <si>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</si>
  <si>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</si>
  <si>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</si>
  <si>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</si>
  <si>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</si>
  <si>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</si>
  <si>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</si>
  <si>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</si>
  <si>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</si>
  <si>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</si>
  <si>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</si>
  <si>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</si>
  <si>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</si>
  <si>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</si>
  <si>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</si>
  <si>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</si>
  <si>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</si>
  <si>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</si>
  <si>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</si>
  <si>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</si>
  <si>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</si>
  <si>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</si>
  <si>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</si>
  <si>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</si>
  <si>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</si>
  <si>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</si>
  <si>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</si>
  <si>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</si>
  <si>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</si>
  <si>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</si>
  <si>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</si>
  <si>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</si>
  <si>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</si>
  <si>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</si>
  <si>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</si>
  <si>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</si>
  <si>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</si>
  <si>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</si>
  <si>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</si>
  <si>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</si>
  <si>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</si>
  <si>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</si>
  <si>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</si>
  <si>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</si>
  <si>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</si>
  <si>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</si>
  <si>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</si>
  <si>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</si>
  <si>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</si>
  <si>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</si>
  <si>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</si>
  <si>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</si>
  <si>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</si>
  <si>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</si>
  <si>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</si>
  <si>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</si>
  <si>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</si>
  <si>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</si>
  <si>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</si>
  <si>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</si>
  <si>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</si>
  <si>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</si>
  <si>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</si>
  <si>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</si>
  <si>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</si>
  <si>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</si>
  <si>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</si>
  <si>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</si>
  <si>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</si>
  <si>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</si>
  <si>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</si>
  <si>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</si>
  <si>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</si>
  <si>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</si>
  <si>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</si>
  <si>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</si>
  <si>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</si>
  <si>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</si>
  <si>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</si>
  <si>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</si>
  <si>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</si>
  <si>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</si>
  <si>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</si>
  <si>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</si>
  <si>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</si>
  <si>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</si>
  <si>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</si>
  <si>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</si>
  <si>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</si>
  <si>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</si>
  <si>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</si>
  <si>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</si>
  <si>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</si>
  <si>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</si>
  <si>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</si>
  <si>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</si>
  <si>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</si>
  <si>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</si>
  <si>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</si>
  <si>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</si>
  <si>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</si>
  <si>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</si>
  <si>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</si>
  <si>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</si>
  <si>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</si>
  <si>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</si>
  <si>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</si>
  <si>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</si>
  <si>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</si>
  <si>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</si>
  <si>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</si>
  <si>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</si>
  <si>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</si>
  <si>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</si>
  <si>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</si>
  <si>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</si>
  <si>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</si>
  <si>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</si>
  <si>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</si>
  <si>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</si>
  <si>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</si>
  <si>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</si>
  <si>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</si>
  <si>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</si>
  <si>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</si>
  <si>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</si>
  <si>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</si>
  <si>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</si>
  <si>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</si>
  <si>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</si>
  <si>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</si>
  <si>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</si>
  <si>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</si>
  <si>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</si>
  <si>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</si>
  <si>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</si>
  <si>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</si>
  <si>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</si>
  <si>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</si>
  <si>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</si>
  <si>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</si>
  <si>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</si>
  <si>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</si>
  <si>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</si>
  <si>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</si>
  <si>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</si>
  <si>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</si>
  <si>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</si>
  <si>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</si>
  <si>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</si>
  <si>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</si>
  <si>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</si>
  <si>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</si>
  <si>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</si>
  <si>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</si>
  <si>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</si>
  <si>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</si>
  <si>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</si>
  <si>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</si>
  <si>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</si>
  <si>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</si>
  <si>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</si>
  <si>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</si>
  <si>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</si>
  <si>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</si>
  <si>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</si>
  <si>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</si>
  <si>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</si>
  <si>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</si>
  <si>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</si>
  <si>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</si>
  <si>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</si>
  <si>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</si>
  <si>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</si>
  <si>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</si>
  <si>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</si>
  <si>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</si>
  <si>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</si>
  <si>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</si>
  <si>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</si>
  <si>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</si>
  <si>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</si>
  <si>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</si>
  <si>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</si>
  <si>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</si>
  <si>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</si>
  <si>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</si>
  <si>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</si>
  <si>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</si>
  <si>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</si>
  <si>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</si>
  <si>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</si>
  <si>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</si>
  <si>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</si>
  <si>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</si>
  <si>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</si>
  <si>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</si>
  <si>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</si>
  <si>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</si>
  <si>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</si>
  <si>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</si>
  <si>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</si>
  <si>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</si>
  <si>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</si>
  <si>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</si>
  <si>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</si>
  <si>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</si>
  <si>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</si>
  <si>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</si>
  <si>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</si>
  <si>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</si>
  <si>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</si>
  <si>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</si>
  <si>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</si>
  <si>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</si>
  <si>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</si>
  <si>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</si>
  <si>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</si>
  <si>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</si>
  <si>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</si>
  <si>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</si>
  <si>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</si>
  <si>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</si>
  <si>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</si>
  <si>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</si>
  <si>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</si>
  <si>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</si>
  <si>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</si>
  <si>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</si>
  <si>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</si>
  <si>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</si>
  <si>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</si>
  <si>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</si>
  <si>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</si>
  <si>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</si>
  <si>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</si>
  <si>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</si>
  <si>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</si>
  <si>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</si>
  <si>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</si>
  <si>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</si>
  <si>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</si>
  <si>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</si>
  <si>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</si>
  <si>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</si>
  <si>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</si>
  <si>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</si>
  <si>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</si>
  <si>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</si>
  <si>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</si>
  <si>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</si>
  <si>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</si>
  <si>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</si>
  <si>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</si>
  <si>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</si>
  <si>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</si>
  <si>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</si>
  <si>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</si>
  <si>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</si>
  <si>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</si>
  <si>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</si>
  <si>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</si>
  <si>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</si>
  <si>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</si>
  <si>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</si>
  <si>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</si>
  <si>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</si>
  <si>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</si>
  <si>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</si>
  <si>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</si>
  <si>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</si>
  <si>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</si>
  <si>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</si>
  <si>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</si>
  <si>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</si>
  <si>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</si>
  <si>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</si>
  <si>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</si>
  <si>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</si>
  <si>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</si>
  <si>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</si>
  <si>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</si>
  <si>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</si>
  <si>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</si>
  <si>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</si>
  <si>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</si>
  <si>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</si>
  <si>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</si>
  <si>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</si>
  <si>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</si>
  <si>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</si>
  <si>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</si>
  <si>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</si>
  <si>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</si>
  <si>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</si>
  <si>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</si>
  <si>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</si>
  <si>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</si>
  <si>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</si>
  <si>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</si>
  <si>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</si>
  <si>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</si>
  <si>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</si>
  <si>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</si>
  <si>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</si>
  <si>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</si>
  <si>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</si>
  <si>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</si>
  <si>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</si>
  <si>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</si>
  <si>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</si>
  <si>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</si>
  <si>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</si>
  <si>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</si>
  <si>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</si>
  <si>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</si>
  <si>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</si>
  <si>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</si>
  <si>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</si>
  <si>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</si>
  <si>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</si>
  <si>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</si>
  <si>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</si>
  <si>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</si>
  <si>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</si>
  <si>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</si>
  <si>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</si>
  <si>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</si>
  <si>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</si>
  <si>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</si>
  <si>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</si>
  <si>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</si>
  <si>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</si>
  <si>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</si>
  <si>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</si>
  <si>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</si>
  <si>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</si>
  <si>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</si>
  <si>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</si>
  <si>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</si>
  <si>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</si>
  <si>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</si>
  <si>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</si>
  <si>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</si>
  <si>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</si>
  <si>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</si>
  <si>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</si>
  <si>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</si>
  <si>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</si>
  <si>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</si>
  <si>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</si>
  <si>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</si>
  <si>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</si>
  <si>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</si>
  <si>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</si>
  <si>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</si>
  <si>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</si>
  <si>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</si>
  <si>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</si>
  <si>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</si>
  <si>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</si>
  <si>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</si>
  <si>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</si>
  <si>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</si>
  <si>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</si>
  <si>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</si>
  <si>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</si>
  <si>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</si>
  <si>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</si>
  <si>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</si>
  <si>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</si>
  <si>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</si>
  <si>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</si>
  <si>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</si>
  <si>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</si>
  <si>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</si>
  <si>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</si>
  <si>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</si>
  <si>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</si>
  <si>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</si>
  <si>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</si>
  <si>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</si>
  <si>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</si>
  <si>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</si>
  <si>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</si>
  <si>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</si>
  <si>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</si>
  <si>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</si>
  <si>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</si>
  <si>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</si>
  <si>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</si>
  <si>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</si>
  <si>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</si>
  <si>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</si>
  <si>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</si>
  <si>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</si>
  <si>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</si>
  <si>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</si>
  <si>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</si>
  <si>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</si>
  <si>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</si>
  <si>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</si>
  <si>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</si>
  <si>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</si>
  <si>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</si>
  <si>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</si>
  <si>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</si>
  <si>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</si>
  <si>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</si>
  <si>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</si>
  <si>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</si>
  <si>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</si>
  <si>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</si>
  <si>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</si>
  <si>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</si>
  <si>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</si>
  <si>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</si>
  <si>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</si>
  <si>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</si>
  <si>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</si>
  <si>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</si>
  <si>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</si>
  <si>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</si>
  <si>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</si>
  <si>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</si>
  <si>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</si>
  <si>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</si>
  <si>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</si>
  <si>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</si>
  <si>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</si>
  <si>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</si>
  <si>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</si>
  <si>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</si>
  <si>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</si>
  <si>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</si>
  <si>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</si>
  <si>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</si>
  <si>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</si>
  <si>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</si>
  <si>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</si>
  <si>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</si>
  <si>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</si>
  <si>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</si>
  <si>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</si>
  <si>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</si>
  <si>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</si>
  <si>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</si>
  <si>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</si>
  <si>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</si>
  <si>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</si>
  <si>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</si>
  <si>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</si>
  <si>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</si>
  <si>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</si>
  <si>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</si>
  <si>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</si>
  <si>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</si>
  <si>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</si>
  <si>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</si>
  <si>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</si>
  <si>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</si>
  <si>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</si>
  <si>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</si>
  <si>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</si>
  <si>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</si>
  <si>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</si>
  <si>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</si>
  <si>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</si>
  <si>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</si>
  <si>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</si>
  <si>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</si>
  <si>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</si>
  <si>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</si>
  <si>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</si>
  <si>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</si>
  <si>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</si>
  <si>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</si>
  <si>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</si>
  <si>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</si>
  <si>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</si>
  <si>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</si>
  <si>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</si>
  <si>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</si>
  <si>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</si>
  <si>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</si>
  <si>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</si>
  <si>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</si>
  <si>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</si>
  <si>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</si>
  <si>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</si>
  <si>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</si>
  <si>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</si>
  <si>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</si>
  <si>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</si>
  <si>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</si>
  <si>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</si>
  <si>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</si>
  <si>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</si>
  <si>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</si>
  <si>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</si>
  <si>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</si>
  <si>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</si>
  <si>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</si>
  <si>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</si>
  <si>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</si>
  <si>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</si>
  <si>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</si>
  <si>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</si>
  <si>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</si>
  <si>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</si>
  <si>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</si>
  <si>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</si>
  <si>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</si>
  <si>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</si>
  <si>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</si>
  <si>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</si>
  <si>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</si>
  <si>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</si>
  <si>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</si>
  <si>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</si>
  <si>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</si>
  <si>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</si>
  <si>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</si>
  <si>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</si>
  <si>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</si>
  <si>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</si>
  <si>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</si>
  <si>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</si>
  <si>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</si>
  <si>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</si>
  <si>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</si>
  <si>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</si>
  <si>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</si>
  <si>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</si>
  <si>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</si>
  <si>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</si>
  <si>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</si>
  <si>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</si>
  <si>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</si>
  <si>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</si>
  <si>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</si>
  <si>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</si>
  <si>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</si>
  <si>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</si>
  <si>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</si>
  <si>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</si>
  <si>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</si>
  <si>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</si>
  <si>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</si>
  <si>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</si>
  <si>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</si>
  <si>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</si>
  <si>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</si>
  <si>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</si>
  <si>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</si>
  <si>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</si>
  <si>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</si>
  <si>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</si>
  <si>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</si>
  <si>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</si>
  <si>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</si>
  <si>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</si>
  <si>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</si>
  <si>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</si>
  <si>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</si>
  <si>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</si>
  <si>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</si>
  <si>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</si>
  <si>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</si>
  <si>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</si>
  <si>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</si>
  <si>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</si>
  <si>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</si>
  <si>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</si>
  <si>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</si>
  <si>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</si>
  <si>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</si>
  <si>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</si>
  <si>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</si>
  <si>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</si>
  <si>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</si>
  <si>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</si>
  <si>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</si>
  <si>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</si>
  <si>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</si>
  <si>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</si>
  <si>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</si>
  <si>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</si>
  <si>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</si>
  <si>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</si>
  <si>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</si>
  <si>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</si>
  <si>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</si>
  <si>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</si>
  <si>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</si>
  <si>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</si>
  <si>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</si>
  <si>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</si>
  <si>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</si>
  <si>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</si>
  <si>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</si>
  <si>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</si>
  <si>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</si>
  <si>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</si>
  <si>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</si>
  <si>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</si>
  <si>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</si>
  <si>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</si>
  <si>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</si>
  <si>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</si>
  <si>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</si>
  <si>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</si>
  <si>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</si>
  <si>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</si>
  <si>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</si>
  <si>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</si>
  <si>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</si>
  <si>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</si>
  <si>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</si>
  <si>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</si>
  <si>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</si>
  <si>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</si>
  <si>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</si>
  <si>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</si>
  <si>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</si>
  <si>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</si>
  <si>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</si>
  <si>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</si>
  <si>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</si>
  <si>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</si>
  <si>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</si>
  <si>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</si>
  <si>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</si>
  <si>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</si>
  <si>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</si>
  <si>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</si>
  <si>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</si>
  <si>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</si>
  <si>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</si>
  <si>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</si>
  <si>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</si>
  <si>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</si>
  <si>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</si>
  <si>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</si>
  <si>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</si>
  <si>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</si>
  <si>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</si>
  <si>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</si>
  <si>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</si>
  <si>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</si>
  <si>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</si>
  <si>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</si>
  <si>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</si>
  <si>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</si>
  <si>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</si>
  <si>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</si>
  <si>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</si>
  <si>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</si>
  <si>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</si>
  <si>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</si>
  <si>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</si>
  <si>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</si>
  <si>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</si>
  <si>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</si>
  <si>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</si>
  <si>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</si>
  <si>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</si>
  <si>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</si>
  <si>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</si>
  <si>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</si>
  <si>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</si>
  <si>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</si>
  <si>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</si>
  <si>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</si>
  <si>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</si>
  <si>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</si>
  <si>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</si>
  <si>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</si>
  <si>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</si>
  <si>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</si>
  <si>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</si>
  <si>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</si>
  <si>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</si>
  <si>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</si>
  <si>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</si>
  <si>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</si>
  <si>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</si>
  <si>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</si>
  <si>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</si>
  <si>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</si>
  <si>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</si>
  <si>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</si>
  <si>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</si>
  <si>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</si>
  <si>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</si>
  <si>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</si>
  <si>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</si>
  <si>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</si>
  <si>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</si>
  <si>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</si>
  <si>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</si>
  <si>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</si>
  <si>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</si>
  <si>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</si>
  <si>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</si>
  <si>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</si>
  <si>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</si>
  <si>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</si>
  <si>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</si>
  <si>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</si>
  <si>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</si>
  <si>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</si>
  <si>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</si>
  <si>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</si>
  <si>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</si>
  <si>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</si>
  <si>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</si>
  <si>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</si>
  <si>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</si>
  <si>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</si>
  <si>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</si>
  <si>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</si>
  <si>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</si>
  <si>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</si>
  <si>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</si>
  <si>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</si>
  <si>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</si>
  <si>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</si>
  <si>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</si>
  <si>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</si>
  <si>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</si>
  <si>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</si>
  <si>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</si>
  <si>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</si>
  <si>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</si>
  <si>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</si>
  <si>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</si>
  <si>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</si>
  <si>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</si>
  <si>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</si>
  <si>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</si>
  <si>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</si>
  <si>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</si>
  <si>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</si>
  <si>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</si>
  <si>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</si>
  <si>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</si>
  <si>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</si>
  <si>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</si>
  <si>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</si>
  <si>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</si>
  <si>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</si>
  <si>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</si>
  <si>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</si>
  <si>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</si>
  <si>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</si>
  <si>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</si>
  <si>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</si>
  <si>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</si>
  <si>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</si>
  <si>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</si>
  <si>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</si>
  <si>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</si>
  <si>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</si>
  <si>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</si>
  <si>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</si>
  <si>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</si>
  <si>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</si>
  <si>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</si>
  <si>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</si>
  <si>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</si>
  <si>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</si>
  <si>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</si>
  <si>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</si>
  <si>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</si>
  <si>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</si>
  <si>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</si>
  <si>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</si>
  <si>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</si>
  <si>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</si>
  <si>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</si>
  <si>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</si>
  <si>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</si>
  <si>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</si>
  <si>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</si>
  <si>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</si>
  <si>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</si>
  <si>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</si>
  <si>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</si>
  <si>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</si>
  <si>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</si>
  <si>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</si>
  <si>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</si>
  <si>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</si>
  <si>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</si>
  <si>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</si>
  <si>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</si>
  <si>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</si>
  <si>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</si>
  <si>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</si>
  <si>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</si>
  <si>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</si>
  <si>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</si>
  <si>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</si>
  <si>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</si>
  <si>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</si>
  <si>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</si>
  <si>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</si>
  <si>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</si>
  <si>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</si>
  <si>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</si>
  <si>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</si>
  <si>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</si>
  <si>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</si>
  <si>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</si>
  <si>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</si>
  <si>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</si>
  <si>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</si>
  <si>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</si>
  <si>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</si>
  <si>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</si>
  <si>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</si>
  <si>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</si>
  <si>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</si>
  <si>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</si>
  <si>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</si>
  <si>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</si>
  <si>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</si>
  <si>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</si>
  <si>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</si>
  <si>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</si>
  <si>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</si>
  <si>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</si>
  <si>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</si>
  <si>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</si>
  <si>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</si>
  <si>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</si>
  <si>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</si>
  <si>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</si>
  <si>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</si>
  <si>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</si>
  <si>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</si>
  <si>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</si>
  <si>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</si>
  <si>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</si>
  <si>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</si>
  <si>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</si>
  <si>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</si>
  <si>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</si>
  <si>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</si>
  <si>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</si>
  <si>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</si>
  <si>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</si>
  <si>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</si>
  <si>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</si>
  <si>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</si>
  <si>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</si>
  <si>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</si>
  <si>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</si>
  <si>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</si>
  <si>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</si>
  <si>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</si>
  <si>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</si>
  <si>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</si>
  <si>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</si>
  <si>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</si>
  <si>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</si>
  <si>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</si>
  <si>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</si>
  <si>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</si>
  <si>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</si>
  <si>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</si>
  <si>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</si>
  <si>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</si>
  <si>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</si>
  <si>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</si>
  <si>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</si>
  <si>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</si>
  <si>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</si>
  <si>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</si>
  <si>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</si>
  <si>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</si>
  <si>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</si>
  <si>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</si>
  <si>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</si>
  <si>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</si>
  <si>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</si>
  <si>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</si>
  <si>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</si>
  <si>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</si>
  <si>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</si>
  <si>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</si>
  <si>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</si>
  <si>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</si>
  <si>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</si>
  <si>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</si>
  <si>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</si>
  <si>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</si>
  <si>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</si>
  <si>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</si>
  <si>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</si>
  <si>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</si>
  <si>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</si>
  <si>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</si>
  <si>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</si>
  <si>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</si>
  <si>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</si>
  <si>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</si>
  <si>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</si>
  <si>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</si>
  <si>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</si>
  <si>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</si>
  <si>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</si>
  <si>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</si>
  <si>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</si>
  <si>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</si>
  <si>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</si>
  <si>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</si>
  <si>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</si>
  <si>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</si>
  <si>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</si>
  <si>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</si>
  <si>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</si>
  <si>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</si>
  <si>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</si>
  <si>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</si>
  <si>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</si>
  <si>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</si>
  <si>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</si>
  <si>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</si>
  <si>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</si>
  <si>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</si>
  <si>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</si>
  <si>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</si>
  <si>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</si>
  <si>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</si>
  <si>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</si>
  <si>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</si>
  <si>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</si>
  <si>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</si>
  <si>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</si>
  <si>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</si>
  <si>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</si>
  <si>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</si>
  <si>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</si>
  <si>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</si>
  <si>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</si>
  <si>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</si>
  <si>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</si>
  <si>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</si>
  <si>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</si>
  <si>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</si>
  <si>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</si>
  <si>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</si>
  <si>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</si>
  <si>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</si>
  <si>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</si>
  <si>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</si>
  <si>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</si>
  <si>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</si>
  <si>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</si>
  <si>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</si>
  <si>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</si>
  <si>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</si>
  <si>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</si>
  <si>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</si>
  <si>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</si>
  <si>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</si>
  <si>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</si>
  <si>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</si>
  <si>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</si>
  <si>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</si>
  <si>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</si>
  <si>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</si>
  <si>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</si>
  <si>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</si>
  <si>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</si>
  <si>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</si>
  <si>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</si>
  <si>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</si>
  <si>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</si>
  <si>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</si>
  <si>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</si>
  <si>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</si>
  <si>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</si>
  <si>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</si>
  <si>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</si>
  <si>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</si>
  <si>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</si>
  <si>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</si>
  <si>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</si>
  <si>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</si>
  <si>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</si>
  <si>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</si>
  <si>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</si>
  <si>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</si>
  <si>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</si>
  <si>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</si>
  <si>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</si>
  <si>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</si>
  <si>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</si>
  <si>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</si>
  <si>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</si>
  <si>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</si>
  <si>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</si>
  <si>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</si>
  <si>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</si>
  <si>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</si>
  <si>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</si>
  <si>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</si>
  <si>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</si>
  <si>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</si>
  <si>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</si>
  <si>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</si>
  <si>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</si>
  <si>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</si>
  <si>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</si>
  <si>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</si>
  <si>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</si>
  <si>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</si>
  <si>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</si>
  <si>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</si>
  <si>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</si>
  <si>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</si>
  <si>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</si>
  <si>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</si>
  <si>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</si>
  <si>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</si>
  <si>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</si>
  <si>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</si>
  <si>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</si>
  <si>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</si>
  <si>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</si>
  <si>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</si>
  <si>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</si>
  <si>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</si>
  <si>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</si>
  <si>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</si>
  <si>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</si>
  <si>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</si>
  <si>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</si>
  <si>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</si>
  <si>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</si>
  <si>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</si>
  <si>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</si>
  <si>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</si>
  <si>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</si>
  <si>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</si>
  <si>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</si>
  <si>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</si>
  <si>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</si>
  <si>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</si>
  <si>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</si>
  <si>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</si>
  <si>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</si>
  <si>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</si>
  <si>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</si>
  <si>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</si>
  <si>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</si>
  <si>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</si>
  <si>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</si>
  <si>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</si>
  <si>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</si>
  <si>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</si>
  <si>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</si>
  <si>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</si>
  <si>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</si>
  <si>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</si>
  <si>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</si>
  <si>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</si>
  <si>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</si>
  <si>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</si>
  <si>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</si>
  <si>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</si>
  <si>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</si>
  <si>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</si>
  <si>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</si>
  <si>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</si>
  <si>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</si>
  <si>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</si>
  <si>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</si>
  <si>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</si>
  <si>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</si>
  <si>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</si>
  <si>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</si>
  <si>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</si>
  <si>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</si>
  <si>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</si>
  <si>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</si>
  <si>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</si>
  <si>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</si>
  <si>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</si>
  <si>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</si>
  <si>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</si>
  <si>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</si>
  <si>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</si>
  <si>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</si>
  <si>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</si>
  <si>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</si>
  <si>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</si>
  <si>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</si>
  <si>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</si>
  <si>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</si>
  <si>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</si>
  <si>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</si>
  <si>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</si>
  <si>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</si>
  <si>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</si>
  <si>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</si>
  <si>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</si>
  <si>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</si>
  <si>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</si>
  <si>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</si>
  <si>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</si>
  <si>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</si>
  <si>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</si>
  <si>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</si>
  <si>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</si>
  <si>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</si>
  <si>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</si>
  <si>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</si>
  <si>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</si>
  <si>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</si>
  <si>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</si>
  <si>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</si>
  <si>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</si>
  <si>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</si>
  <si>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</si>
  <si>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</si>
  <si>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</si>
  <si>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</si>
  <si>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</si>
  <si>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</si>
  <si>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</si>
  <si>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</si>
  <si>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</si>
  <si>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</si>
  <si>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</si>
  <si>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</si>
  <si>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</si>
  <si>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</si>
  <si>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</si>
  <si>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</si>
  <si>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</si>
  <si>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</si>
  <si>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</si>
  <si>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</si>
  <si>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</si>
  <si>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</si>
  <si>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</si>
  <si>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</si>
  <si>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</si>
  <si>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</si>
  <si>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</si>
  <si>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</si>
  <si>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</si>
  <si>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</si>
  <si>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</si>
  <si>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</si>
  <si>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</si>
  <si>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</si>
  <si>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</si>
  <si>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</si>
  <si>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</si>
  <si>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</si>
  <si>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</si>
  <si>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</si>
  <si>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</si>
  <si>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</si>
  <si>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</si>
  <si>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</si>
  <si>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</si>
  <si>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</si>
  <si>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</si>
  <si>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</si>
  <si>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</si>
  <si>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</si>
  <si>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</si>
  <si>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</si>
  <si>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</si>
  <si>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</si>
  <si>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</si>
  <si>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</si>
  <si>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</si>
  <si>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</si>
  <si>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</si>
  <si>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</si>
  <si>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</si>
  <si>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</si>
  <si>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</si>
  <si>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</si>
  <si>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</si>
  <si>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</si>
  <si>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</si>
  <si>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</si>
  <si>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</si>
  <si>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</si>
  <si>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</si>
  <si>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</si>
  <si>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</si>
  <si>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</si>
  <si>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</si>
  <si>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</si>
  <si>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</si>
  <si>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</si>
  <si>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</si>
  <si>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</si>
  <si>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</si>
  <si>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</si>
  <si>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</si>
  <si>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</si>
  <si>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</si>
  <si>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</si>
  <si>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</si>
  <si>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</si>
  <si>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</si>
  <si>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</si>
  <si>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</si>
  <si>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</si>
  <si>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</si>
  <si>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</si>
  <si>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</si>
  <si>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</si>
  <si>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</si>
  <si>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</si>
  <si>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</si>
  <si>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</si>
  <si>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</si>
  <si>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</si>
  <si>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</si>
  <si>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</si>
  <si>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</si>
  <si>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</si>
  <si>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</si>
  <si>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</si>
  <si>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</si>
  <si>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</si>
  <si>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</si>
  <si>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</si>
  <si>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</si>
  <si>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</si>
  <si>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</si>
  <si>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</si>
  <si>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</si>
  <si>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</si>
  <si>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</si>
  <si>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</si>
  <si>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</si>
  <si>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</si>
  <si>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</si>
  <si>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</si>
  <si>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</si>
  <si>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</si>
  <si>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</si>
  <si>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</si>
  <si>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</si>
  <si>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</si>
  <si>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</si>
  <si>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</si>
  <si>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</si>
  <si>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</si>
  <si>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</si>
  <si>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</si>
  <si>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</si>
  <si>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</si>
  <si>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</si>
  <si>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</si>
  <si>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</si>
  <si>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</si>
  <si>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</si>
  <si>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</si>
  <si>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</si>
  <si>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</si>
  <si>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</si>
  <si>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</si>
  <si>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</si>
  <si>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</si>
  <si>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</si>
  <si>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</si>
  <si>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</si>
  <si>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</si>
  <si>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</si>
  <si>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</si>
  <si>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</si>
  <si>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</si>
  <si>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</si>
  <si>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</si>
  <si>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</si>
  <si>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</si>
  <si>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</si>
  <si>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</si>
  <si>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</si>
  <si>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</si>
  <si>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</si>
  <si>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</si>
  <si>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</si>
  <si>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</si>
  <si>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</si>
  <si>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</si>
  <si>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</si>
  <si>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</si>
  <si>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</si>
  <si>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</si>
  <si>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</si>
  <si>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</si>
  <si>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</si>
  <si>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</si>
  <si>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</si>
  <si>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</si>
  <si>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</si>
  <si>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</si>
  <si>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</si>
  <si>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</si>
  <si>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</si>
  <si>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</si>
  <si>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</si>
  <si>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</si>
  <si>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</si>
  <si>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</si>
  <si>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</si>
  <si>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</si>
  <si>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</si>
  <si>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</si>
  <si>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</si>
  <si>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</si>
  <si>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</si>
  <si>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</si>
  <si>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</si>
  <si>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</si>
  <si>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</si>
  <si>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</si>
  <si>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</si>
  <si>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</si>
  <si>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</si>
  <si>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</si>
  <si>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</si>
  <si>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</si>
  <si>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</si>
  <si>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</si>
  <si>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</si>
  <si>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</si>
  <si>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</si>
  <si>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</si>
  <si>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</si>
  <si>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</si>
  <si>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</si>
  <si>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</si>
  <si>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</si>
  <si>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</si>
  <si>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</si>
  <si>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</si>
  <si>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</si>
  <si>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</si>
  <si>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</si>
  <si>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</si>
  <si>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</si>
  <si>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</si>
  <si>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</si>
  <si>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</si>
  <si>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</si>
  <si>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</si>
  <si>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</si>
  <si>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</si>
  <si>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</si>
  <si>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</si>
  <si>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</si>
  <si>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</si>
  <si>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</si>
  <si>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</si>
  <si>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</si>
  <si>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</si>
  <si>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</si>
  <si>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</si>
  <si>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</si>
  <si>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</si>
  <si>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</si>
  <si>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</si>
  <si>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</si>
  <si>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</si>
  <si>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</si>
  <si>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</si>
  <si>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</si>
  <si>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</si>
  <si>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</si>
  <si>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</si>
  <si>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</si>
  <si>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</si>
  <si>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</si>
  <si>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</si>
  <si>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</si>
  <si>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</si>
  <si>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</si>
  <si>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</si>
  <si>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</si>
  <si>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</si>
  <si>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</si>
  <si>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</si>
  <si>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</si>
  <si>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</si>
  <si>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</si>
  <si>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</si>
  <si>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</si>
  <si>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</si>
  <si>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</si>
  <si>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</si>
  <si>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</si>
  <si>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</si>
  <si>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</si>
  <si>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</si>
  <si>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</si>
  <si>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</si>
  <si>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</si>
  <si>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</si>
  <si>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</si>
  <si>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</si>
  <si>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</si>
  <si>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</si>
  <si>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</si>
  <si>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</si>
  <si>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</si>
  <si>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</si>
  <si>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</si>
  <si>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</si>
  <si>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</si>
  <si>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</si>
  <si>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</si>
  <si>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</si>
  <si>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</si>
  <si>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</si>
  <si>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</si>
  <si>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</si>
  <si>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</si>
  <si>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</si>
  <si>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</si>
  <si>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</si>
  <si>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</si>
  <si>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</si>
  <si>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</si>
  <si>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</si>
  <si>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</si>
  <si>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</si>
  <si>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</si>
  <si>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</si>
  <si>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</si>
  <si>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</si>
  <si>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</si>
  <si>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</si>
  <si>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</si>
  <si>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</si>
  <si>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</si>
  <si>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</si>
  <si>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</si>
  <si>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</si>
  <si>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</si>
  <si>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</si>
  <si>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</si>
  <si>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</si>
  <si>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</si>
  <si>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</si>
  <si>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</si>
  <si>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</si>
  <si>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</si>
  <si>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</si>
  <si>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</si>
  <si>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</si>
  <si>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</si>
  <si>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</si>
  <si>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</si>
  <si>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</si>
  <si>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</si>
  <si>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</si>
  <si>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</si>
  <si>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</si>
  <si>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</si>
  <si>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</si>
  <si>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</si>
  <si>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</si>
  <si>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</si>
  <si>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</si>
  <si>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</si>
  <si>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</si>
  <si>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</si>
  <si>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</si>
  <si>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</si>
  <si>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</si>
  <si>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</si>
  <si>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</si>
  <si>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</si>
  <si>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</si>
  <si>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</si>
  <si>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</si>
  <si>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</si>
  <si>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</si>
  <si>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</si>
  <si>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</si>
  <si>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</si>
  <si>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</si>
  <si>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</si>
  <si>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</si>
  <si>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</si>
  <si>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</si>
  <si>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</si>
  <si>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</si>
  <si>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</si>
  <si>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</si>
  <si>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</si>
  <si>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</si>
  <si>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</si>
  <si>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</si>
  <si>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</si>
  <si>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</si>
  <si>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</si>
  <si>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</si>
  <si>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</si>
  <si>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</si>
  <si>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</si>
  <si>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</si>
  <si>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</si>
  <si>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</si>
  <si>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</si>
  <si>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</si>
  <si>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</si>
  <si>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</si>
  <si>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</si>
  <si>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</si>
  <si>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</si>
  <si>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</si>
  <si>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</si>
  <si>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</si>
  <si>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</si>
  <si>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</si>
  <si>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</si>
  <si>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</si>
  <si>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</si>
  <si>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</si>
  <si>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</si>
  <si>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</si>
  <si>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</si>
  <si>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</si>
  <si>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</si>
  <si>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</si>
  <si>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</si>
  <si>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</si>
  <si>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</si>
  <si>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</si>
  <si>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</si>
  <si>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</si>
  <si>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</si>
  <si>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</si>
  <si>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</si>
  <si>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</si>
  <si>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</si>
  <si>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</si>
  <si>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</si>
  <si>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</si>
  <si>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</si>
  <si>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</si>
  <si>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</si>
  <si>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</si>
  <si>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</si>
  <si>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</si>
  <si>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</si>
  <si>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</si>
  <si>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</si>
  <si>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</si>
  <si>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</si>
  <si>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</si>
  <si>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</si>
  <si>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</si>
  <si>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</si>
  <si>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</si>
  <si>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</si>
  <si>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</si>
  <si>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</si>
  <si>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</si>
  <si>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</si>
  <si>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</si>
  <si>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</si>
  <si>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</si>
  <si>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</si>
  <si>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</si>
  <si>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</si>
  <si>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</si>
  <si>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</si>
  <si>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</si>
  <si>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</si>
  <si>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</si>
  <si>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</si>
  <si>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</si>
  <si>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</si>
  <si>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</si>
  <si>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</si>
  <si>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</si>
  <si>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</si>
  <si>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</si>
  <si>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</si>
  <si>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</si>
  <si>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</si>
  <si>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</si>
  <si>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</si>
  <si>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</si>
  <si>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</si>
  <si>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</si>
  <si>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</si>
  <si>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</si>
  <si>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</si>
  <si>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</si>
  <si>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</si>
  <si>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</si>
  <si>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</si>
  <si>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</si>
  <si>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</si>
  <si>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</si>
  <si>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</si>
  <si>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</si>
  <si>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</si>
  <si>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</si>
  <si>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</si>
  <si>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</si>
  <si>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</si>
  <si>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</si>
  <si>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</si>
  <si>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</si>
  <si>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</si>
  <si>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</si>
  <si>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</si>
  <si>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</si>
  <si>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</si>
  <si>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</si>
  <si>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</si>
  <si>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</si>
  <si>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</si>
  <si>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</si>
  <si>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</si>
  <si>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</si>
  <si>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</si>
  <si>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</si>
  <si>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</si>
  <si>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</si>
  <si>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</si>
  <si>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</si>
  <si>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</si>
  <si>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</si>
  <si>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</si>
  <si>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</si>
  <si>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</si>
  <si>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</si>
  <si>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</si>
  <si>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</si>
  <si>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</si>
  <si>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</si>
  <si>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</si>
  <si>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</si>
  <si>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</si>
  <si>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</si>
  <si>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</si>
  <si>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</si>
  <si>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</si>
  <si>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</si>
  <si>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</si>
  <si>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</si>
  <si>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</si>
  <si>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</si>
  <si>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</si>
  <si>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</si>
  <si>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</si>
  <si>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</si>
  <si>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</si>
  <si>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</si>
  <si>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</si>
  <si>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</si>
  <si>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</si>
  <si>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</si>
  <si>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</si>
  <si>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</si>
  <si>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</si>
  <si>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</si>
  <si>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</si>
  <si>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</si>
  <si>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</si>
  <si>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</si>
  <si>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</si>
  <si>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</si>
  <si>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</si>
  <si>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</si>
  <si>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</si>
  <si>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</si>
  <si>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</si>
  <si>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</si>
  <si>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</si>
  <si>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</si>
  <si>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</si>
  <si>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</si>
  <si>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</si>
  <si>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</si>
  <si>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</si>
  <si>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</si>
  <si>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</si>
  <si>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</si>
  <si>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</si>
  <si>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</si>
  <si>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</si>
  <si>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</si>
  <si>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</si>
  <si>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</si>
  <si>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</si>
  <si>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</si>
  <si>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</si>
  <si>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</si>
  <si>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</si>
  <si>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</si>
  <si>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</si>
  <si>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</si>
  <si>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</si>
  <si>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</si>
  <si>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</si>
  <si>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</si>
  <si>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</si>
  <si>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</si>
  <si>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</si>
  <si>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</si>
  <si>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</si>
  <si>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</si>
  <si>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</si>
  <si>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</si>
  <si>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</si>
  <si>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</si>
  <si>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</si>
  <si>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</si>
  <si>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</si>
  <si>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</si>
  <si>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</si>
  <si>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</si>
  <si>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</si>
  <si>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</si>
  <si>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</si>
  <si>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</si>
  <si>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</si>
  <si>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</si>
  <si>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</si>
  <si>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</si>
  <si>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</si>
  <si>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</si>
  <si>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</si>
  <si>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</si>
  <si>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</si>
  <si>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</si>
  <si>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</si>
  <si>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</si>
  <si>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</si>
  <si>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</si>
  <si>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</si>
  <si>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</si>
  <si>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</si>
  <si>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</si>
  <si>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</si>
  <si>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</si>
  <si>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</si>
  <si>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</si>
  <si>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</si>
  <si>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</si>
  <si>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</si>
  <si>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</si>
  <si>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</si>
  <si>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</si>
  <si>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</si>
  <si>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</si>
  <si>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</si>
  <si>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</si>
  <si>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</si>
  <si>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</si>
  <si>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</si>
  <si>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</si>
  <si>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</si>
  <si>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</si>
  <si>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</si>
  <si>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</si>
  <si>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</si>
  <si>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</si>
  <si>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</si>
  <si>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</si>
  <si>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</si>
  <si>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</si>
  <si>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</si>
  <si>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</si>
  <si>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</si>
  <si>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</si>
  <si>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</si>
  <si>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</si>
  <si>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</si>
  <si>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</si>
  <si>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</si>
  <si>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</si>
  <si>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</si>
  <si>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</si>
  <si>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</si>
  <si>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</si>
  <si>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</si>
  <si>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</si>
  <si>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</si>
  <si>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</si>
  <si>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</si>
  <si>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</si>
  <si>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</si>
  <si>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</si>
  <si>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</si>
  <si>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</si>
  <si>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</si>
  <si>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</si>
  <si>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</si>
  <si>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</si>
  <si>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</si>
  <si>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</si>
  <si>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</si>
  <si>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</si>
  <si>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</si>
  <si>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</si>
  <si>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</si>
  <si>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</si>
  <si>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</si>
  <si>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</si>
  <si>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</si>
  <si>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</si>
  <si>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</si>
  <si>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</si>
  <si>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</si>
  <si>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</si>
  <si>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</si>
  <si>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</si>
  <si>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</si>
  <si>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</si>
  <si>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</si>
  <si>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</si>
  <si>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</si>
  <si>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</si>
  <si>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</si>
  <si>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</si>
  <si>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</si>
  <si>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</si>
  <si>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</si>
  <si>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</si>
  <si>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</si>
  <si>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</si>
  <si>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</si>
  <si>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</si>
  <si>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</si>
  <si>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</si>
  <si>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</si>
  <si>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</si>
  <si>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</si>
  <si>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</si>
  <si>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</si>
  <si>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</si>
  <si>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</si>
  <si>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</si>
  <si>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</si>
  <si>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</si>
  <si>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</si>
  <si>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</si>
  <si>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</si>
  <si>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</si>
  <si>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</si>
  <si>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</si>
  <si>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</si>
  <si>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</si>
  <si>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</si>
  <si>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</si>
  <si>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</si>
  <si>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</si>
  <si>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</si>
  <si>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</si>
  <si>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</si>
  <si>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</si>
  <si>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</si>
  <si>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</si>
  <si>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</si>
  <si>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</si>
  <si>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</si>
  <si>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</si>
  <si>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</si>
  <si>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</si>
  <si>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</si>
  <si>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</si>
  <si>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</si>
  <si>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</si>
  <si>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</si>
  <si>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</si>
  <si>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</si>
  <si>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</si>
  <si>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</si>
  <si>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</si>
  <si>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</si>
  <si>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</si>
  <si>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</si>
  <si>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</si>
  <si>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</si>
  <si>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</si>
  <si>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</si>
  <si>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</si>
  <si>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</si>
  <si>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</si>
  <si>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</si>
  <si>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</si>
  <si>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</si>
  <si>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</si>
  <si>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</si>
  <si>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</si>
  <si>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</si>
  <si>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</si>
  <si>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</si>
  <si>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</si>
  <si>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</si>
  <si>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</si>
  <si>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</si>
  <si>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</si>
  <si>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</si>
  <si>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</si>
  <si>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</si>
  <si>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</si>
  <si>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</si>
  <si>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</si>
  <si>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</si>
  <si>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</si>
  <si>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</si>
  <si>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</si>
  <si>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</si>
  <si>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</si>
  <si>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</si>
  <si>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</si>
  <si>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</si>
  <si>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</si>
  <si>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</si>
  <si>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</si>
  <si>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</si>
  <si>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</si>
  <si>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</si>
  <si>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</si>
  <si>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</si>
  <si>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</si>
  <si>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</si>
  <si>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</si>
  <si>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</si>
  <si>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</si>
  <si>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</si>
  <si>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</si>
  <si>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</si>
  <si>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</si>
  <si>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</si>
  <si>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</si>
  <si>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</si>
  <si>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</si>
  <si>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</si>
  <si>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</si>
  <si>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</si>
  <si>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</si>
  <si>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</si>
  <si>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</si>
  <si>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</si>
  <si>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</si>
  <si>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</si>
  <si>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</si>
  <si>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</si>
  <si>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</si>
  <si>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</si>
  <si>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</si>
  <si>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</si>
  <si>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</si>
  <si>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</si>
  <si>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</si>
  <si>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</si>
  <si>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</si>
  <si>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</si>
  <si>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</si>
  <si>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</si>
  <si>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</si>
  <si>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</si>
  <si>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</si>
  <si>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</si>
  <si>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</si>
  <si>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</si>
  <si>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</si>
  <si>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</si>
  <si>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</si>
  <si>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</si>
  <si>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</si>
  <si>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</si>
  <si>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</si>
  <si>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</si>
  <si>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</si>
  <si>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</si>
  <si>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</si>
  <si>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</si>
  <si>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</si>
  <si>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</si>
  <si>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</si>
  <si>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</si>
  <si>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</si>
  <si>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</si>
  <si>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</si>
  <si>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</si>
  <si>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</si>
  <si>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</si>
  <si>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</si>
  <si>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</si>
  <si>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</si>
  <si>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</si>
  <si>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</si>
  <si>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</si>
  <si>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</si>
  <si>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</si>
  <si>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</si>
  <si>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</si>
  <si>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</si>
  <si>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</si>
  <si>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</si>
  <si>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</si>
  <si>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</si>
  <si>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</si>
  <si>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</si>
  <si>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</si>
  <si>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</si>
  <si>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</si>
  <si>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</si>
  <si>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</si>
  <si>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</si>
  <si>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</si>
  <si>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</si>
  <si>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</si>
  <si>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</si>
  <si>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</si>
  <si>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</si>
  <si>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</si>
  <si>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</si>
  <si>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</si>
  <si>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</si>
  <si>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</si>
  <si>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</si>
  <si>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</si>
  <si>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</si>
  <si>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</si>
  <si>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</si>
  <si>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</si>
  <si>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</si>
  <si>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</si>
  <si>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</si>
  <si>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</si>
  <si>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</si>
  <si>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</si>
  <si>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</si>
  <si>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</si>
  <si>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</si>
  <si>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</si>
  <si>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</si>
  <si>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</si>
  <si>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</si>
  <si>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</si>
  <si>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</si>
  <si>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</si>
  <si>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</si>
  <si>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</si>
  <si>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</si>
  <si>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</si>
  <si>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</si>
  <si>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</si>
  <si>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</si>
  <si>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</si>
  <si>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</si>
  <si>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</si>
  <si>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</si>
  <si>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</si>
  <si>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</si>
  <si>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</si>
  <si>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</si>
  <si>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</si>
  <si>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</si>
  <si>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</si>
  <si>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</si>
  <si>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</si>
  <si>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</si>
  <si>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</si>
  <si>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</si>
  <si>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</si>
  <si>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</si>
  <si>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</si>
  <si>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</si>
  <si>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</si>
  <si>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</si>
  <si>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</si>
  <si>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</si>
  <si>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</si>
  <si>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</si>
  <si>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</si>
  <si>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</si>
  <si>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</si>
  <si>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</si>
  <si>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</si>
  <si>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</si>
  <si>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</si>
  <si>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</si>
  <si>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</si>
  <si>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</si>
  <si>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</si>
  <si>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</si>
  <si>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</si>
  <si>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</si>
  <si>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</si>
  <si>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</si>
  <si>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</si>
  <si>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</si>
  <si>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</si>
  <si>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</si>
  <si>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</si>
  <si>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</si>
  <si>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</si>
  <si>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</si>
  <si>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</si>
  <si>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</si>
  <si>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</si>
  <si>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</si>
  <si>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</si>
  <si>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</si>
  <si>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</si>
  <si>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</si>
  <si>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</si>
  <si>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</si>
  <si>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</si>
  <si>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</si>
  <si>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</si>
  <si>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</si>
  <si>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</si>
  <si>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</si>
  <si>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</si>
  <si>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</si>
  <si>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</si>
  <si>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</si>
  <si>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</si>
  <si>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</si>
  <si>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</si>
  <si>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</si>
  <si>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</si>
  <si>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</si>
  <si>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</si>
  <si>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</si>
  <si>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</si>
  <si>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</si>
  <si>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</si>
  <si>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</si>
  <si>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</si>
  <si>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</si>
  <si>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</si>
  <si>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</si>
  <si>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</si>
  <si>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</si>
  <si>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</si>
  <si>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</si>
  <si>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</si>
  <si>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</si>
  <si>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</si>
  <si>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</si>
  <si>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</si>
  <si>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</si>
  <si>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</si>
  <si>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</si>
  <si>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</si>
  <si>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</si>
  <si>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</si>
  <si>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</si>
  <si>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</si>
  <si>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</si>
  <si>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</si>
  <si>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</si>
  <si>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</si>
  <si>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</si>
  <si>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</si>
  <si>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</si>
  <si>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</si>
  <si>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</si>
  <si>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</si>
  <si>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</si>
  <si>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</si>
  <si>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</si>
  <si>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</si>
  <si>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</si>
  <si>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</si>
  <si>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</si>
  <si>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</si>
  <si>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</si>
  <si>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</si>
  <si>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</si>
  <si>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</si>
  <si>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</si>
  <si>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</si>
  <si>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</si>
  <si>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</si>
  <si>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</si>
  <si>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</si>
  <si>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</si>
  <si>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</si>
  <si>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</si>
  <si>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</si>
  <si>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</si>
  <si>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</si>
  <si>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</si>
  <si>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</si>
  <si>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</si>
  <si>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</si>
  <si>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</si>
  <si>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</si>
  <si>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</si>
  <si>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</si>
  <si>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</si>
  <si>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</si>
  <si>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</si>
  <si>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</si>
  <si>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</si>
  <si>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</si>
  <si>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</si>
  <si>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</si>
  <si>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</si>
  <si>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</si>
  <si>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</si>
  <si>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</si>
  <si>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</si>
  <si>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</si>
  <si>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</si>
  <si>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</si>
  <si>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</si>
  <si>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</si>
  <si>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</si>
  <si>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</si>
  <si>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</si>
  <si>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</si>
  <si>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</si>
  <si>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</si>
  <si>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</si>
  <si>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</si>
  <si>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</si>
  <si>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</si>
  <si>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</si>
  <si>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</si>
  <si>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</si>
  <si>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</si>
  <si>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</si>
  <si>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</si>
  <si>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</si>
  <si>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</si>
  <si>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</si>
  <si>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</si>
  <si>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</si>
  <si>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</si>
  <si>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</si>
  <si>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</si>
  <si>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</si>
  <si>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</si>
  <si>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</si>
  <si>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</si>
  <si>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</si>
  <si>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</si>
  <si>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</si>
  <si>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</si>
  <si>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</si>
  <si>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</si>
  <si>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</si>
  <si>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</si>
  <si>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</si>
  <si>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</si>
  <si>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</si>
  <si>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</si>
  <si>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</si>
  <si>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</si>
  <si>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</si>
  <si>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</si>
  <si>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</si>
  <si>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</si>
  <si>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</si>
  <si>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</si>
  <si>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</si>
  <si>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</si>
  <si>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</si>
  <si>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</si>
  <si>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</si>
  <si>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</si>
  <si>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</si>
  <si>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</si>
  <si>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</si>
  <si>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</si>
  <si>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</si>
  <si>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</si>
  <si>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</si>
  <si>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</si>
  <si>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</si>
  <si>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</si>
  <si>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</si>
  <si>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</si>
  <si>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</si>
  <si>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</si>
  <si>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</si>
  <si>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</si>
  <si>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</si>
  <si>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</si>
  <si>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</si>
  <si>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</si>
  <si>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</si>
  <si>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</si>
  <si>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</si>
  <si>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</si>
  <si>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</si>
  <si>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</si>
  <si>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</si>
  <si>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</si>
  <si>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</si>
  <si>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</si>
  <si>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</si>
  <si>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</si>
  <si>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</si>
  <si>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</si>
  <si>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</si>
  <si>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</si>
  <si>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</si>
  <si>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</si>
  <si>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</si>
  <si>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</si>
  <si>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</si>
  <si>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</si>
  <si>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</si>
  <si>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</si>
  <si>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</si>
  <si>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</si>
  <si>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</si>
  <si>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</si>
  <si>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</si>
  <si>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</si>
  <si>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</si>
  <si>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</si>
  <si>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</si>
  <si>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</si>
  <si>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</si>
  <si>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</si>
  <si>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</si>
  <si>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</si>
  <si>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</si>
  <si>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</si>
  <si>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</si>
  <si>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</si>
  <si>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</si>
  <si>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</si>
  <si>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</si>
  <si>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</si>
  <si>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</si>
  <si>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</si>
  <si>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</si>
  <si>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</si>
  <si>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</si>
  <si>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</si>
  <si>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</si>
  <si>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</si>
  <si>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</si>
  <si>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</si>
  <si>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</si>
  <si>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</si>
  <si>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</si>
  <si>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</si>
  <si>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</si>
  <si>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</si>
  <si>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</si>
  <si>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</si>
  <si>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</si>
  <si>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</si>
  <si>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</si>
  <si>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</si>
  <si>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</si>
  <si>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</si>
  <si>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</si>
  <si>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</si>
  <si>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</si>
  <si>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</si>
  <si>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</si>
  <si>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</si>
  <si>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</si>
  <si>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</si>
  <si>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</si>
  <si>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</si>
  <si>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</si>
  <si>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</si>
  <si>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</si>
  <si>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</si>
  <si>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</si>
  <si>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</si>
  <si>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</si>
  <si>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</si>
  <si>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</si>
  <si>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</si>
  <si>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</si>
  <si>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</si>
  <si>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</si>
  <si>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</si>
  <si>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</si>
  <si>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</si>
  <si>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</si>
  <si>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</si>
  <si>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</si>
  <si>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</si>
  <si>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</si>
  <si>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</si>
  <si>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</si>
  <si>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</si>
  <si>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</si>
  <si>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</si>
  <si>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</si>
  <si>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</si>
  <si>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</si>
  <si>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</si>
  <si>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</si>
  <si>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</si>
  <si>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</si>
  <si>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</si>
  <si>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</si>
  <si>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</si>
  <si>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</si>
  <si>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</si>
  <si>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</si>
  <si>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</si>
  <si>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</si>
  <si>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</si>
  <si>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</si>
  <si>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</si>
  <si>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</si>
  <si>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</si>
  <si>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</si>
  <si>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</si>
  <si>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</si>
  <si>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</si>
  <si>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</si>
  <si>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</si>
  <si>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</si>
  <si>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</si>
  <si>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</si>
  <si>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</si>
  <si>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</si>
  <si>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</si>
  <si>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</si>
  <si>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</si>
  <si>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</si>
  <si>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</si>
  <si>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</si>
  <si>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</si>
  <si>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</si>
  <si>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</si>
  <si>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</si>
  <si>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</si>
  <si>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</si>
  <si>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</si>
  <si>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</si>
  <si>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</si>
  <si>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</si>
  <si>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</si>
  <si>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</si>
  <si>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</si>
  <si>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</si>
  <si>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</si>
  <si>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</si>
  <si>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</si>
  <si>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</si>
  <si>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</si>
  <si>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</si>
  <si>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</si>
  <si>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</si>
  <si>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</si>
  <si>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</si>
  <si>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</si>
  <si>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</si>
  <si>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</si>
  <si>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</si>
  <si>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</si>
  <si>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</si>
  <si>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</si>
  <si>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</si>
  <si>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</si>
  <si>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</si>
  <si>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</si>
  <si>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</si>
  <si>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</si>
  <si>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</si>
  <si>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</si>
  <si>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</si>
  <si>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</si>
  <si>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</si>
  <si>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</si>
  <si>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</si>
  <si>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</si>
  <si>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</si>
  <si>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</si>
  <si>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</si>
  <si>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</si>
  <si>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</si>
  <si>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</si>
  <si>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</si>
  <si>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</si>
  <si>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</si>
  <si>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</si>
  <si>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</si>
  <si>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</si>
  <si>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</si>
  <si>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</si>
  <si>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</si>
  <si>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</si>
  <si>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</si>
  <si>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</si>
  <si>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</si>
  <si>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</si>
  <si>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</si>
  <si>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</si>
  <si>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</si>
  <si>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</si>
  <si>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</si>
  <si>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</si>
  <si>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</si>
  <si>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</si>
  <si>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</si>
  <si>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</si>
  <si>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</si>
  <si>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</si>
  <si>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</si>
  <si>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</si>
  <si>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</si>
  <si>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</si>
  <si>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</si>
  <si>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</si>
  <si>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</si>
  <si>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</si>
  <si>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</si>
  <si>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</si>
  <si>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</si>
  <si>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</si>
  <si>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</si>
  <si>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</si>
  <si>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</si>
  <si>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</si>
  <si>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</si>
  <si>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</si>
  <si>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</si>
  <si>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</si>
  <si>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</si>
  <si>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</si>
  <si>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</si>
  <si>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</si>
  <si>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</si>
  <si>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</si>
  <si>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</si>
  <si>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</si>
  <si>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</si>
  <si>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</si>
  <si>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</si>
  <si>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</si>
  <si>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</si>
  <si>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</si>
  <si>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</si>
  <si>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</si>
  <si>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</si>
  <si>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</si>
  <si>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</si>
  <si>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</si>
  <si>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</si>
  <si>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</si>
  <si>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</si>
  <si>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</si>
  <si>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</si>
  <si>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</si>
  <si>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</si>
  <si>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</si>
  <si>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</si>
  <si>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</si>
  <si>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</si>
  <si>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</si>
  <si>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</si>
  <si>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</si>
  <si>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</si>
  <si>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</si>
  <si>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</si>
  <si>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</si>
  <si>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</si>
  <si>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</si>
  <si>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</si>
  <si>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</si>
  <si>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</si>
  <si>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</si>
  <si>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</si>
  <si>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</si>
  <si>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</si>
  <si>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</si>
  <si>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</si>
  <si>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</si>
  <si>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</si>
  <si>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</si>
  <si>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</si>
  <si>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</si>
  <si>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</si>
  <si>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</si>
  <si>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</si>
  <si>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</si>
  <si>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</si>
  <si>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</si>
  <si>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</si>
  <si>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</si>
  <si>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</si>
  <si>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</si>
  <si>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</si>
  <si>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</si>
  <si>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</si>
  <si>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</si>
  <si>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</si>
  <si>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</si>
  <si>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</si>
  <si>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</si>
  <si>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</si>
  <si>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</si>
  <si>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</si>
  <si>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</si>
  <si>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</si>
  <si>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</si>
  <si>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</si>
  <si>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</si>
  <si>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</si>
  <si>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</si>
  <si>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</si>
  <si>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</si>
  <si>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</si>
  <si>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</si>
  <si>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</si>
  <si>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</si>
  <si>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</si>
  <si>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</si>
  <si>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</si>
  <si>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</si>
  <si>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</si>
  <si>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</si>
  <si>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</si>
  <si>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</si>
  <si>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</si>
  <si>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</si>
  <si>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</si>
  <si>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</si>
  <si>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</si>
  <si>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</si>
  <si>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</si>
  <si>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</si>
  <si>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</si>
  <si>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</si>
  <si>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</si>
  <si>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</si>
  <si>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</si>
  <si>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</si>
  <si>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</si>
  <si>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</si>
  <si>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</si>
  <si>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</si>
  <si>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</si>
  <si>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</si>
  <si>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</si>
  <si>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</si>
  <si>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</si>
  <si>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</si>
  <si>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</si>
  <si>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</si>
  <si>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</si>
  <si>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</si>
  <si>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</si>
  <si>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</si>
  <si>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</si>
  <si>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</si>
  <si>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</si>
  <si>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</si>
  <si>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</si>
  <si>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</si>
  <si>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</si>
  <si>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</si>
  <si>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</si>
  <si>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</si>
  <si>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</si>
  <si>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</si>
  <si>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</si>
  <si>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</si>
  <si>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</si>
  <si>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</si>
  <si>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</si>
  <si>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</si>
  <si>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</si>
  <si>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</si>
  <si>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</si>
  <si>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</si>
  <si>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</si>
  <si>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</si>
  <si>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</si>
  <si>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</si>
  <si>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</si>
  <si>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</si>
  <si>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</si>
  <si>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</si>
  <si>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</si>
  <si>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</si>
  <si>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</si>
  <si>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</si>
  <si>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</si>
  <si>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</si>
  <si>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</si>
  <si>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</si>
  <si>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</si>
  <si>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</si>
  <si>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</si>
  <si>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</si>
  <si>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</si>
  <si>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</si>
  <si>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</si>
  <si>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</si>
  <si>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</si>
  <si>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</si>
  <si>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</si>
  <si>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</si>
  <si>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</si>
  <si>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</si>
  <si>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</si>
  <si>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</si>
  <si>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</si>
  <si>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</si>
  <si>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</si>
  <si>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</si>
  <si>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</si>
  <si>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</si>
  <si>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</si>
  <si>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</si>
  <si>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</si>
  <si>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</si>
  <si>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</si>
  <si>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</si>
  <si>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</si>
  <si>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</si>
  <si>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</si>
  <si>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</si>
  <si>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</si>
  <si>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</si>
  <si>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</si>
  <si>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</si>
  <si>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</si>
  <si>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</si>
  <si>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</si>
  <si>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</si>
  <si>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</si>
  <si>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</si>
  <si>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</si>
  <si>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</si>
  <si>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</si>
  <si>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</si>
  <si>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</si>
  <si>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</si>
  <si>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</si>
  <si>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</si>
  <si>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</si>
  <si>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</si>
  <si>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</si>
  <si>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</si>
  <si>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</si>
  <si>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</si>
  <si>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</si>
  <si>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</si>
  <si>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</si>
  <si>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</si>
  <si>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</si>
  <si>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</si>
  <si>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</si>
  <si>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</si>
  <si>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</si>
  <si>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</si>
  <si>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</si>
  <si>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</si>
  <si>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</si>
  <si>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</si>
  <si>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</si>
  <si>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</si>
  <si>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</si>
  <si>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</si>
  <si>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</si>
  <si>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</si>
  <si>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</si>
  <si>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</si>
  <si>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</si>
  <si>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</si>
  <si>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</si>
  <si>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</si>
  <si>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</si>
  <si>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</si>
  <si>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</si>
  <si>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</si>
  <si>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</si>
  <si>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</si>
  <si>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</si>
  <si>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</si>
  <si>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</si>
  <si>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</si>
  <si>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</si>
  <si>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</si>
  <si>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</si>
  <si>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</si>
  <si>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</si>
  <si>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</si>
  <si>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</si>
  <si>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</si>
  <si>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</si>
  <si>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</si>
  <si>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</si>
  <si>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</si>
  <si>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</si>
  <si>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</si>
  <si>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</si>
  <si>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</si>
  <si>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</si>
  <si>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</si>
  <si>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</si>
  <si>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</si>
  <si>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</si>
  <si>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</si>
  <si>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</si>
  <si>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</si>
  <si>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</si>
  <si>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</si>
  <si>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</si>
  <si>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</si>
  <si>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</si>
  <si>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</si>
  <si>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</si>
  <si>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</si>
  <si>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</si>
  <si>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</si>
  <si>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</si>
  <si>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</si>
  <si>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</si>
  <si>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</si>
  <si>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</si>
  <si>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</si>
  <si>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</si>
  <si>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</si>
  <si>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</si>
  <si>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</si>
  <si>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</si>
  <si>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</si>
  <si>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</si>
  <si>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</si>
  <si>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</si>
  <si>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</si>
  <si>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</si>
  <si>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</si>
  <si>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</si>
  <si>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</si>
  <si>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</si>
  <si>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</si>
  <si>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</si>
  <si>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</si>
  <si>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</si>
  <si>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</si>
  <si>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</si>
  <si>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</si>
  <si>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</si>
  <si>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</si>
  <si>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</si>
  <si>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</si>
  <si>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</si>
  <si>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</si>
  <si>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</si>
  <si>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</si>
  <si>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</si>
  <si>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</si>
  <si>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</si>
  <si>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</si>
  <si>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</si>
  <si>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</si>
  <si>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</si>
  <si>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</si>
  <si>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</si>
  <si>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</si>
  <si>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</si>
  <si>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</si>
  <si>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</si>
  <si>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</si>
  <si>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</si>
  <si>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</si>
  <si>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</si>
  <si>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</si>
  <si>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</si>
  <si>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</si>
  <si>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</si>
  <si>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</si>
  <si>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</si>
  <si>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</si>
  <si>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</si>
  <si>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</si>
  <si>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</si>
  <si>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</si>
  <si>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</si>
  <si>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</si>
  <si>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</si>
  <si>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</si>
  <si>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</si>
  <si>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</si>
  <si>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</si>
  <si>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</si>
  <si>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</si>
  <si>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</si>
  <si>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</si>
  <si>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</si>
  <si>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</si>
  <si>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</si>
  <si>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</si>
  <si>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</si>
  <si>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</si>
  <si>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</si>
  <si>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</si>
  <si>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</si>
  <si>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</si>
  <si>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</si>
  <si>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</si>
  <si>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</si>
  <si>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</si>
  <si>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</si>
  <si>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</si>
  <si>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</si>
  <si>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</si>
  <si>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</si>
  <si>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</si>
  <si>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</si>
  <si>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</si>
  <si>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</si>
  <si>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</si>
  <si>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</si>
  <si>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</si>
  <si>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</si>
  <si>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</si>
  <si>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</si>
  <si>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</si>
  <si>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</si>
  <si>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</si>
  <si>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</si>
  <si>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</si>
  <si>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</si>
  <si>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</si>
  <si>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</si>
  <si>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</si>
  <si>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</si>
  <si>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</si>
  <si>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</si>
  <si>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</si>
  <si>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</si>
  <si>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</si>
  <si>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</si>
  <si>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</si>
  <si>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</si>
  <si>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</si>
  <si>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</si>
  <si>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</si>
  <si>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</si>
  <si>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</si>
  <si>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</si>
  <si>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</si>
  <si>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</si>
  <si>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</si>
  <si>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</si>
  <si>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</si>
  <si>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</si>
  <si>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</si>
  <si>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</si>
  <si>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</si>
  <si>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</si>
  <si>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</si>
  <si>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</si>
  <si>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</si>
  <si>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</si>
  <si>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</si>
  <si>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</si>
  <si>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</si>
  <si>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</si>
  <si>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</si>
  <si>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</si>
  <si>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</si>
  <si>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</si>
  <si>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</si>
  <si>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</si>
  <si>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</si>
  <si>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</si>
  <si>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</si>
  <si>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</si>
  <si>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</si>
  <si>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</si>
  <si>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</si>
  <si>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</si>
  <si>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</si>
  <si>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</si>
  <si>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</si>
  <si>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</si>
  <si>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</si>
  <si>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</si>
  <si>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</si>
  <si>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</si>
  <si>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</si>
  <si>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</si>
  <si>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</si>
  <si>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</si>
  <si>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</si>
  <si>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</si>
  <si>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</si>
  <si>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</si>
  <si>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</si>
  <si>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</si>
  <si>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</si>
  <si>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</si>
  <si>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</si>
  <si>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</si>
  <si>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</si>
  <si>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</si>
  <si>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</si>
  <si>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</si>
  <si>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</si>
  <si>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</si>
  <si>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</si>
  <si>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</si>
  <si>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</si>
  <si>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</si>
  <si>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</si>
  <si>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</si>
  <si>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</si>
  <si>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</si>
  <si>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</si>
  <si>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</si>
  <si>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</si>
  <si>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</si>
  <si>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</si>
  <si>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</si>
  <si>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</si>
  <si>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</si>
  <si>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</si>
  <si>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</si>
  <si>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</si>
  <si>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</si>
  <si>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</si>
  <si>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</si>
  <si>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</si>
  <si>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</si>
  <si>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</si>
  <si>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</si>
  <si>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</si>
  <si>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</si>
  <si>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</si>
  <si>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</si>
  <si>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</si>
  <si>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</si>
  <si>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</si>
  <si>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</si>
  <si>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</si>
  <si>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</si>
  <si>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</si>
  <si>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</si>
  <si>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</si>
  <si>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</si>
  <si>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</si>
  <si>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</si>
  <si>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</si>
  <si>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</si>
  <si>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</si>
  <si>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</si>
  <si>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</si>
  <si>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</si>
  <si>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</si>
  <si>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</si>
  <si>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</si>
  <si>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</si>
  <si>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</si>
  <si>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</si>
  <si>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</si>
  <si>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</si>
  <si>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</si>
  <si>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</si>
  <si>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</si>
  <si>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</si>
  <si>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</si>
  <si>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</si>
  <si>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</si>
  <si>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</si>
  <si>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</si>
  <si>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</si>
  <si>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</si>
  <si>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</si>
  <si>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</si>
  <si>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</si>
  <si>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</si>
  <si>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</si>
  <si>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</si>
  <si>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</si>
  <si>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</si>
  <si>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</si>
  <si>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</si>
  <si>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</si>
  <si>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</si>
  <si>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</si>
  <si>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</si>
  <si>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</si>
  <si>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</si>
  <si>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</si>
  <si>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</si>
  <si>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</si>
  <si>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</si>
  <si>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</si>
  <si>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</si>
  <si>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</si>
  <si>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</si>
  <si>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</si>
  <si>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</si>
  <si>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</si>
  <si>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</si>
  <si>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</si>
  <si>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</si>
  <si>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</si>
  <si>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</si>
  <si>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</si>
  <si>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</si>
  <si>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</si>
  <si>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</si>
  <si>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</si>
  <si>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</si>
  <si>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</si>
  <si>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</si>
  <si>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</si>
  <si>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</si>
  <si>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</si>
  <si>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</si>
  <si>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</si>
  <si>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</si>
  <si>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</si>
  <si>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</si>
  <si>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</si>
  <si>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</si>
  <si>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</si>
  <si>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</si>
  <si>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</si>
  <si>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</si>
  <si>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</si>
  <si>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</si>
  <si>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</si>
  <si>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</si>
  <si>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</si>
  <si>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</si>
  <si>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</si>
  <si>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</si>
  <si>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</si>
  <si>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</si>
  <si>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</si>
  <si>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</si>
  <si>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</si>
  <si>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</si>
  <si>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</si>
  <si>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</si>
  <si>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</si>
  <si>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</si>
  <si>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</si>
  <si>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</si>
  <si>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</si>
  <si>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</si>
  <si>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</si>
  <si>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</si>
  <si>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</si>
  <si>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</si>
  <si>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</si>
  <si>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</si>
  <si>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</si>
  <si>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</si>
  <si>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</si>
  <si>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</si>
  <si>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</si>
  <si>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</si>
  <si>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</si>
  <si>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</si>
  <si>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</si>
  <si>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</si>
  <si>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</si>
  <si>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</si>
  <si>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</si>
  <si>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</si>
  <si>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</si>
  <si>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</si>
  <si>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</si>
  <si>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</si>
  <si>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</si>
  <si>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</si>
  <si>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</si>
  <si>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</si>
  <si>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</si>
  <si>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</si>
  <si>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</si>
  <si>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</si>
  <si>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</si>
  <si>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</si>
  <si>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</si>
  <si>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</si>
  <si>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</si>
  <si>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</si>
  <si>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</si>
  <si>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</si>
  <si>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</si>
  <si>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</si>
  <si>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</si>
  <si>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</si>
  <si>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</si>
  <si>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</si>
  <si>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</si>
  <si>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</si>
  <si>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</si>
  <si>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</si>
  <si>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</si>
  <si>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</si>
  <si>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</si>
  <si>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</si>
  <si>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</si>
  <si>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</si>
  <si>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</si>
  <si>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</si>
  <si>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</si>
  <si>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</si>
  <si>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</si>
  <si>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</si>
  <si>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</si>
  <si>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</si>
  <si>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</si>
  <si>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</si>
  <si>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</si>
  <si>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</si>
  <si>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</si>
  <si>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</si>
  <si>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</si>
  <si>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</si>
  <si>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</si>
  <si>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</si>
  <si>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</si>
  <si>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</si>
  <si>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</si>
  <si>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</si>
  <si>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</si>
  <si>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</si>
  <si>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</si>
  <si>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</si>
  <si>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</si>
  <si>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</si>
  <si>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</si>
  <si>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</si>
  <si>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</si>
  <si>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</si>
  <si>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</si>
  <si>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</si>
  <si>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</si>
  <si>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</si>
  <si>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</si>
  <si>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</si>
  <si>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</si>
  <si>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</si>
  <si>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</si>
  <si>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</si>
  <si>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</si>
  <si>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</si>
  <si>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</si>
  <si>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</si>
  <si>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</si>
  <si>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</si>
  <si>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</si>
  <si>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</si>
  <si>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</si>
  <si>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</si>
  <si>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</si>
  <si>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</si>
  <si>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</si>
  <si>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</si>
  <si>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</si>
  <si>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</si>
  <si>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</si>
  <si>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</si>
  <si>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</si>
  <si>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</si>
  <si>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</si>
  <si>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</si>
  <si>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</si>
  <si>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</si>
  <si>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</si>
  <si>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</si>
  <si>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</si>
  <si>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</si>
  <si>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</si>
  <si>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</si>
  <si>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</si>
  <si>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</si>
  <si>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</si>
  <si>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</si>
  <si>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</si>
  <si>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</si>
  <si>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</si>
  <si>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</si>
  <si>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</si>
  <si>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</si>
  <si>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</si>
  <si>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</si>
  <si>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</si>
  <si>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</si>
  <si>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</si>
  <si>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</si>
  <si>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</si>
  <si>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</si>
  <si>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</si>
  <si>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</si>
  <si>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</si>
  <si>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</si>
  <si>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</si>
  <si>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</si>
  <si>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</si>
  <si>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</si>
  <si>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</si>
  <si>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</si>
  <si>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</si>
  <si>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</si>
  <si>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</si>
  <si>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</si>
  <si>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</si>
  <si>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</si>
  <si>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</si>
  <si>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</si>
  <si>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</si>
  <si>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</si>
  <si>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</si>
  <si>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</si>
  <si>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</si>
  <si>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</si>
  <si>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</si>
  <si>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</si>
  <si>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</si>
  <si>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</si>
  <si>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</si>
  <si>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</si>
  <si>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</si>
  <si>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</si>
  <si>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</si>
  <si>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</si>
  <si>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</si>
  <si>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</si>
  <si>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</si>
  <si>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</si>
  <si>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</si>
  <si>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</si>
  <si>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</si>
  <si>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</si>
  <si>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</si>
  <si>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</si>
  <si>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</si>
  <si>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</si>
  <si>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</si>
  <si>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</si>
  <si>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</si>
  <si>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</si>
  <si>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</si>
  <si>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</si>
  <si>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</si>
  <si>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</si>
  <si>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</si>
  <si>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</si>
  <si>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</si>
  <si>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</si>
  <si>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</si>
  <si>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</si>
  <si>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</si>
  <si>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</si>
  <si>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</si>
  <si>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</si>
  <si>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</si>
  <si>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</si>
  <si>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</si>
  <si>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</si>
  <si>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</si>
  <si>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</si>
  <si>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</si>
  <si>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</si>
  <si>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</si>
  <si>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</si>
  <si>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</si>
  <si>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</si>
  <si>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</si>
  <si>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</si>
  <si>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</si>
  <si>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</si>
  <si>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</si>
  <si>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</si>
  <si>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</si>
  <si>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</si>
  <si>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</si>
  <si>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</si>
  <si>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</si>
  <si>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</si>
  <si>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</si>
  <si>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</si>
  <si>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</si>
  <si>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</si>
  <si>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</si>
  <si>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</si>
  <si>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</si>
  <si>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</si>
  <si>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</si>
  <si>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</si>
  <si>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</si>
  <si>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</si>
  <si>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</si>
  <si>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</si>
  <si>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</si>
  <si>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</si>
  <si>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</si>
  <si>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</si>
  <si>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</si>
  <si>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</si>
  <si>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</si>
  <si>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</si>
  <si>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</si>
  <si>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</si>
  <si>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</si>
  <si>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</si>
  <si>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</si>
  <si>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</si>
  <si>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</si>
  <si>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</si>
  <si>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</si>
  <si>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</si>
  <si>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</si>
  <si>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</si>
  <si>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</si>
  <si>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</si>
  <si>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</si>
  <si>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</si>
  <si>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</si>
  <si>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</si>
  <si>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</si>
  <si>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</si>
  <si>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</si>
  <si>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</si>
  <si>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</si>
  <si>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</si>
  <si>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</si>
  <si>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</si>
  <si>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</si>
  <si>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</si>
  <si>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</si>
  <si>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</si>
  <si>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</si>
  <si>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</si>
  <si>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</si>
  <si>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</si>
  <si>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</si>
  <si>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</si>
  <si>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</si>
  <si>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</si>
  <si>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</si>
  <si>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</si>
  <si>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</si>
  <si>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</si>
  <si>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</si>
  <si>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</si>
  <si>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</si>
  <si>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</si>
  <si>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</si>
  <si>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</si>
  <si>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</si>
  <si>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</si>
  <si>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</si>
  <si>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</si>
  <si>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</si>
  <si>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</si>
  <si>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</si>
  <si>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</si>
  <si>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</si>
  <si>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</si>
  <si>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</si>
  <si>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</si>
  <si>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</si>
  <si>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</si>
  <si>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</si>
  <si>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</si>
  <si>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</si>
  <si>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</si>
  <si>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</si>
  <si>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</si>
  <si>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</si>
  <si>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</si>
  <si>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</si>
  <si>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</si>
  <si>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</si>
  <si>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</si>
  <si>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</si>
  <si>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</si>
  <si>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</si>
  <si>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</si>
  <si>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</si>
  <si>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</si>
  <si>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</si>
  <si>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</si>
  <si>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</si>
  <si>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</si>
  <si>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</si>
  <si>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</si>
  <si>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</si>
  <si>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</si>
  <si>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</si>
  <si>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</si>
  <si>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</si>
  <si>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</si>
  <si>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</si>
  <si>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</si>
  <si>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</si>
  <si>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</si>
  <si>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</si>
  <si>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</si>
  <si>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</si>
  <si>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</si>
  <si>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</si>
  <si>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</si>
  <si>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</si>
  <si>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</si>
  <si>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</si>
  <si>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</si>
  <si>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</si>
  <si>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</si>
  <si>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</si>
  <si>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</si>
  <si>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</si>
  <si>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</si>
  <si>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</si>
  <si>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</si>
  <si>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</si>
  <si>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</si>
  <si>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</si>
  <si>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</si>
  <si>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</si>
  <si>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</si>
  <si>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</si>
  <si>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</si>
  <si>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</si>
  <si>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</si>
  <si>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</si>
  <si>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</si>
  <si>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</si>
  <si>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</si>
  <si>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</si>
  <si>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</si>
  <si>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</si>
  <si>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</si>
  <si>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</si>
  <si>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</si>
  <si>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</si>
  <si>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</si>
  <si>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</si>
  <si>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</si>
  <si>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</si>
  <si>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</si>
  <si>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</si>
  <si>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</si>
  <si>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</si>
  <si>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</si>
  <si>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</si>
  <si>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</si>
  <si>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</si>
  <si>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</si>
  <si>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</si>
  <si>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</si>
  <si>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</si>
  <si>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</si>
  <si>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</si>
  <si>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</si>
  <si>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</si>
  <si>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</si>
  <si>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</si>
  <si>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</si>
  <si>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</si>
  <si>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</si>
  <si>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</si>
  <si>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</si>
  <si>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</si>
  <si>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</si>
  <si>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</si>
  <si>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</si>
  <si>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</si>
  <si>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</si>
  <si>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</si>
  <si>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</si>
  <si>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</si>
  <si>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</si>
  <si>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</si>
  <si>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</si>
  <si>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</si>
  <si>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</si>
  <si>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</si>
  <si>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</si>
  <si>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</si>
  <si>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</si>
  <si>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</si>
  <si>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</si>
  <si>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</si>
  <si>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</si>
  <si>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</si>
  <si>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</si>
  <si>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</si>
  <si>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</si>
  <si>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</si>
  <si>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</si>
  <si>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</si>
  <si>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</si>
  <si>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</si>
  <si>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</si>
  <si>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</si>
  <si>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</si>
  <si>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</si>
  <si>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</si>
  <si>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</si>
  <si>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</si>
  <si>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</si>
  <si>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</si>
  <si>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</si>
  <si>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</si>
  <si>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</si>
  <si>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</si>
  <si>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</si>
  <si>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</si>
  <si>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</si>
  <si>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</si>
  <si>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</si>
  <si>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</si>
  <si>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</si>
  <si>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</si>
  <si>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</si>
  <si>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</si>
  <si>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</si>
  <si>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</si>
  <si>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</si>
  <si>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</si>
  <si>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</si>
  <si>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</si>
  <si>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</si>
  <si>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</si>
  <si>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</si>
  <si>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</si>
  <si>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</si>
  <si>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</si>
  <si>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</si>
  <si>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</si>
  <si>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</si>
  <si>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</si>
  <si>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</si>
  <si>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</si>
  <si>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</si>
  <si>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</si>
  <si>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</si>
  <si>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</si>
  <si>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</si>
  <si>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</si>
  <si>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</si>
  <si>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</si>
  <si>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</si>
  <si>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</si>
  <si>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</si>
  <si>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</si>
  <si>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</si>
  <si>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</si>
  <si>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</si>
  <si>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</si>
  <si>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</si>
  <si>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</si>
  <si>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</si>
  <si>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</si>
  <si>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</si>
  <si>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</si>
  <si>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</si>
  <si>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</si>
  <si>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</si>
  <si>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</si>
  <si>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</si>
  <si>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</si>
  <si>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</si>
  <si>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</si>
  <si>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</si>
  <si>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</si>
  <si>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</si>
  <si>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</si>
  <si>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</si>
  <si>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</si>
  <si>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</si>
  <si>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</si>
  <si>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</si>
  <si>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</si>
  <si>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</si>
  <si>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</si>
  <si>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</si>
  <si>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</si>
  <si>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</si>
  <si>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</si>
  <si>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</si>
  <si>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</si>
  <si>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</si>
  <si>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</si>
  <si>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</si>
  <si>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</si>
  <si>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</si>
  <si>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</si>
  <si>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</si>
  <si>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</si>
  <si>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</si>
  <si>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</si>
  <si>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</si>
  <si>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</si>
  <si>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</si>
  <si>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</si>
  <si>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</si>
  <si>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</si>
  <si>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</si>
  <si>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</si>
  <si>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</si>
  <si>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</si>
  <si>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</si>
  <si>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</si>
  <si>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</si>
  <si>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</si>
  <si>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</si>
  <si>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</si>
  <si>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</si>
  <si>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</si>
  <si>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</si>
  <si>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</si>
  <si>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</si>
  <si>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</si>
  <si>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</si>
  <si>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</si>
  <si>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</si>
  <si>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</si>
  <si>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</si>
  <si>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</si>
  <si>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</si>
  <si>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</si>
  <si>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</si>
  <si>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</si>
  <si>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</si>
  <si>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</si>
  <si>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</si>
  <si>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</si>
  <si>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</si>
  <si>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</si>
  <si>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</si>
  <si>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</si>
  <si>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</si>
  <si>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</si>
  <si>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</si>
  <si>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</si>
  <si>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</si>
  <si>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</si>
  <si>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</si>
  <si>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</si>
  <si>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</si>
  <si>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</si>
  <si>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</si>
  <si>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</si>
  <si>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</si>
  <si>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</si>
  <si>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</si>
  <si>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</si>
  <si>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</si>
  <si>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</si>
  <si>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</si>
  <si>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</si>
  <si>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</si>
  <si>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</si>
  <si>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</si>
  <si>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</si>
  <si>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</si>
  <si>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</si>
  <si>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</si>
  <si>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</si>
  <si>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</si>
  <si>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</si>
  <si>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</si>
  <si>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</si>
  <si>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</si>
  <si>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</si>
  <si>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</si>
  <si>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</si>
  <si>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</si>
  <si>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</si>
  <si>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</si>
  <si>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</si>
  <si>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</si>
  <si>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</si>
  <si>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</si>
  <si>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</si>
  <si>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</si>
  <si>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</si>
  <si>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</si>
  <si>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</si>
  <si>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</si>
  <si>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</si>
  <si>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</si>
  <si>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</si>
  <si>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</si>
  <si>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</si>
  <si>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</si>
  <si>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</si>
  <si>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</si>
  <si>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</si>
  <si>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</si>
  <si>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</si>
  <si>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</si>
  <si>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</si>
  <si>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</si>
  <si>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</si>
  <si>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</si>
  <si>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</si>
  <si>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</si>
  <si>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</si>
  <si>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</si>
  <si>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</si>
  <si>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</si>
  <si>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</si>
  <si>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</si>
  <si>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</si>
  <si>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</si>
  <si>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</si>
  <si>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</si>
  <si>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</si>
  <si>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</si>
  <si>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</si>
  <si>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</si>
  <si>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</si>
  <si>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</si>
  <si>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</si>
  <si>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</si>
  <si>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</si>
  <si>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</si>
  <si>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</si>
  <si>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</si>
  <si>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</si>
  <si>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</si>
  <si>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</si>
  <si>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</si>
  <si>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</si>
  <si>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</si>
  <si>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</si>
  <si>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</si>
  <si>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</si>
  <si>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</si>
  <si>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</si>
  <si>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</si>
  <si>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</si>
  <si>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</si>
  <si>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</si>
  <si>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</si>
  <si>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</si>
  <si>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</si>
  <si>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</si>
  <si>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</si>
  <si>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</si>
  <si>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</si>
  <si>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</si>
  <si>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</si>
  <si>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</si>
  <si>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</si>
  <si>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</si>
  <si>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</si>
  <si>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</si>
  <si>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</si>
  <si>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</si>
  <si>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</si>
  <si>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</si>
  <si>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</si>
  <si>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</si>
  <si>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</si>
  <si>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</si>
  <si>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</si>
  <si>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</si>
  <si>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</si>
  <si>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</si>
  <si>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</si>
  <si>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</si>
  <si>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</si>
  <si>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</si>
  <si>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</si>
  <si>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</si>
  <si>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</si>
  <si>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</si>
  <si>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</si>
  <si>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</si>
  <si>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</si>
  <si>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</si>
  <si>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</si>
  <si>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</si>
  <si>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</si>
  <si>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</si>
  <si>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</si>
  <si>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</si>
  <si>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</si>
  <si>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</si>
  <si>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</si>
  <si>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</si>
  <si>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</si>
  <si>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</si>
  <si>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</si>
  <si>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</si>
  <si>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</si>
  <si>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</si>
  <si>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</si>
  <si>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</si>
  <si>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</si>
  <si>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</si>
  <si>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</si>
  <si>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</si>
  <si>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</si>
  <si>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</si>
  <si>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</si>
  <si>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</si>
  <si>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</si>
  <si>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</si>
  <si>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</si>
  <si>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</si>
  <si>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</si>
  <si>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</si>
  <si>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</si>
  <si>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</si>
  <si>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</si>
  <si>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</si>
  <si>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</si>
  <si>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</si>
  <si>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</si>
  <si>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</si>
  <si>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</si>
  <si>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</si>
  <si>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</si>
  <si>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</si>
  <si>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</si>
  <si>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</si>
  <si>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</si>
  <si>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</si>
  <si>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</si>
  <si>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</si>
  <si>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</si>
  <si>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</si>
  <si>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</si>
  <si>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</si>
  <si>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</si>
  <si>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</si>
  <si>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</si>
  <si>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</si>
  <si>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</si>
  <si>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</si>
  <si>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</si>
  <si>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</si>
  <si>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</si>
  <si>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</si>
  <si>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</si>
  <si>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</si>
  <si>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</si>
  <si>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</si>
  <si>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</si>
  <si>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</si>
  <si>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</si>
  <si>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</si>
  <si>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</si>
  <si>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</si>
  <si>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</si>
  <si>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</si>
  <si>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</si>
  <si>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</si>
  <si>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</si>
  <si>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</si>
  <si>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</si>
  <si>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</si>
  <si>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</si>
  <si>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</si>
  <si>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</si>
  <si>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</si>
  <si>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</si>
  <si>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</si>
  <si>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</si>
  <si>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</si>
  <si>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</si>
  <si>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</si>
  <si>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</si>
  <si>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</si>
  <si>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</si>
  <si>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</si>
  <si>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</si>
  <si>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</si>
  <si>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</si>
  <si>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</si>
  <si>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</si>
  <si>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</si>
  <si>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</si>
  <si>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</si>
  <si>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</si>
  <si>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</si>
  <si>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</si>
  <si>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</si>
  <si>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</si>
  <si>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</si>
  <si>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</si>
  <si>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</si>
  <si>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</si>
  <si>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</si>
  <si>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</si>
  <si>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</si>
  <si>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</si>
  <si>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</si>
  <si>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</si>
  <si>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</si>
  <si>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</si>
  <si>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</si>
  <si>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</si>
  <si>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</si>
  <si>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</si>
  <si>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</si>
  <si>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</si>
  <si>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</si>
  <si>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</si>
  <si>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</si>
  <si>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</si>
  <si>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</si>
  <si>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</si>
  <si>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</si>
  <si>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</si>
  <si>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</si>
  <si>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</si>
  <si>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</si>
  <si>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</si>
  <si>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</si>
  <si>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</si>
  <si>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</si>
  <si>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</si>
  <si>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</si>
  <si>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</si>
  <si>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</si>
  <si>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</si>
  <si>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</si>
  <si>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</si>
  <si>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</si>
  <si>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</si>
  <si>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</si>
  <si>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</si>
  <si>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</si>
  <si>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</si>
  <si>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</si>
  <si>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</si>
  <si>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</si>
  <si>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</si>
  <si>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</si>
  <si>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</si>
  <si>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</si>
  <si>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</si>
  <si>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</si>
  <si>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</si>
  <si>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</si>
  <si>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</si>
  <si>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</si>
  <si>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</si>
  <si>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</si>
  <si>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</si>
  <si>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</si>
  <si>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</si>
  <si>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</si>
  <si>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</si>
  <si>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</si>
  <si>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</si>
  <si>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</si>
  <si>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</si>
  <si>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</si>
  <si>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</si>
  <si>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</si>
  <si>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</si>
  <si>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</si>
  <si>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</si>
  <si>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</si>
  <si>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</si>
  <si>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</si>
  <si>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</si>
  <si>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</si>
  <si>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</si>
  <si>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</si>
  <si>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</si>
  <si>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</si>
  <si>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</si>
  <si>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</si>
  <si>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</si>
  <si>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</si>
  <si>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</si>
  <si>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</si>
  <si>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</si>
  <si>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</si>
  <si>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</si>
  <si>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</si>
  <si>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</si>
  <si>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</si>
  <si>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</si>
  <si>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</si>
  <si>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</si>
  <si>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</si>
  <si>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</si>
  <si>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</si>
  <si>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</si>
  <si>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</si>
  <si>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</si>
  <si>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</si>
  <si>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</si>
  <si>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</si>
  <si>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</si>
  <si>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</si>
  <si>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</si>
  <si>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</si>
  <si>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</si>
  <si>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</si>
  <si>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</si>
  <si>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</si>
  <si>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</si>
  <si>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</si>
  <si>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</si>
  <si>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</si>
  <si>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</si>
  <si>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</si>
  <si>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</si>
  <si>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</si>
  <si>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</si>
  <si>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</si>
  <si>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</si>
  <si>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</si>
  <si>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</si>
  <si>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</si>
  <si>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</si>
  <si>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</si>
  <si>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</si>
  <si>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</si>
  <si>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</si>
  <si>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</si>
  <si>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</si>
  <si>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</si>
  <si>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</si>
  <si>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</si>
  <si>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</si>
  <si>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</si>
  <si>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</si>
  <si>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</si>
  <si>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</si>
  <si>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</si>
  <si>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</si>
  <si>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</si>
  <si>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</si>
  <si>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</si>
  <si>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</si>
  <si>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</si>
  <si>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</si>
  <si>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</si>
  <si>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</si>
  <si>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</si>
  <si>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</si>
  <si>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</si>
  <si>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</si>
  <si>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</si>
  <si>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</si>
  <si>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</si>
  <si>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</si>
  <si>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</si>
  <si>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</si>
  <si>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</si>
  <si>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</si>
  <si>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</si>
  <si>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</si>
  <si>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</si>
  <si>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</si>
  <si>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</si>
  <si>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</si>
  <si>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</si>
  <si>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</si>
  <si>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</si>
  <si>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</si>
  <si>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</si>
  <si>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</si>
  <si>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</si>
  <si>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</si>
  <si>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</si>
  <si>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</si>
  <si>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</si>
  <si>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</si>
  <si>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</si>
  <si>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</si>
  <si>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</si>
  <si>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</si>
  <si>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</si>
  <si>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</si>
  <si>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</si>
  <si>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</si>
  <si>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</si>
  <si>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</si>
  <si>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</si>
  <si>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</si>
  <si>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</si>
  <si>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</si>
  <si>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</si>
  <si>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</si>
  <si>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</si>
  <si>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</si>
  <si>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</si>
  <si>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</si>
  <si>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</si>
  <si>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</si>
  <si>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</si>
  <si>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</si>
  <si>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</si>
  <si>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</si>
  <si>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</si>
  <si>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</si>
  <si>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</si>
  <si>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</si>
  <si>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</si>
  <si>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</si>
  <si>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</si>
  <si>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</si>
  <si>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</si>
  <si>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</si>
  <si>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</si>
  <si>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</si>
  <si>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</si>
  <si>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</si>
  <si>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</si>
  <si>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</si>
  <si>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</si>
  <si>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</si>
  <si>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</si>
  <si>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</si>
  <si>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</si>
  <si>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</si>
  <si>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</si>
  <si>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</si>
  <si>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</si>
  <si>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</si>
  <si>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</si>
  <si>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</si>
  <si>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</si>
  <si>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</si>
  <si>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</si>
  <si>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</si>
  <si>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</si>
  <si>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</si>
  <si>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</si>
  <si>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</si>
  <si>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</si>
  <si>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</si>
  <si>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</si>
  <si>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</si>
  <si>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</si>
  <si>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</si>
  <si>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</si>
  <si>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</si>
  <si>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</si>
  <si>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</si>
  <si>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</si>
  <si>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</si>
  <si>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</si>
  <si>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</si>
  <si>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</si>
  <si>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</si>
  <si>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</si>
  <si>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</si>
  <si>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</si>
  <si>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</si>
  <si>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</si>
  <si>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</si>
  <si>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</si>
  <si>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</si>
  <si>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</si>
  <si>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</si>
  <si>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</si>
  <si>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</si>
  <si>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</si>
  <si>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</si>
  <si>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</si>
  <si>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</si>
  <si>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</si>
  <si>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</si>
  <si>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</si>
  <si>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</si>
  <si>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</si>
  <si>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</si>
  <si>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</si>
  <si>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</si>
  <si>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</si>
  <si>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</si>
  <si>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</si>
  <si>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</si>
  <si>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</si>
  <si>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</si>
  <si>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</si>
  <si>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</si>
  <si>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</si>
  <si>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</si>
  <si>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</si>
  <si>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</si>
  <si>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</si>
  <si>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</si>
  <si>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</si>
  <si>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</si>
  <si>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</si>
  <si>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</si>
  <si>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</si>
  <si>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</si>
  <si>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</si>
  <si>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</si>
  <si>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</si>
  <si>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</si>
  <si>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</si>
  <si>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</si>
  <si>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</si>
  <si>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</si>
  <si>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</si>
  <si>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</si>
  <si>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</si>
  <si>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</si>
  <si>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</si>
  <si>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</si>
  <si>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</si>
  <si>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</si>
  <si>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</si>
  <si>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</si>
  <si>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</si>
  <si>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</si>
  <si>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</si>
  <si>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</si>
  <si>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</si>
  <si>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</si>
  <si>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</si>
  <si>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</si>
  <si>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</si>
  <si>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</si>
  <si>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</si>
  <si>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</si>
  <si>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</si>
  <si>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</si>
  <si>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</si>
  <si>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</si>
  <si>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</si>
  <si>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</si>
  <si>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</si>
  <si>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</si>
  <si>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</si>
  <si>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</si>
  <si>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</si>
  <si>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</si>
  <si>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</si>
  <si>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</si>
  <si>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</si>
  <si>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</si>
  <si>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</si>
  <si>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</si>
  <si>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</si>
  <si>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</si>
  <si>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</si>
  <si>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</si>
  <si>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</si>
  <si>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</si>
  <si>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</si>
  <si>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</si>
  <si>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</si>
  <si>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</si>
  <si>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</si>
  <si>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</si>
  <si>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</si>
  <si>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</si>
  <si>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</si>
  <si>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</si>
  <si>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</si>
  <si>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</si>
  <si>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</si>
  <si>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</si>
  <si>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</si>
  <si>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</si>
  <si>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</si>
  <si>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</si>
  <si>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</si>
  <si>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</si>
  <si>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</si>
  <si>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</si>
  <si>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</si>
  <si>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</si>
  <si>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</si>
  <si>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</si>
  <si>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</si>
  <si>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</si>
  <si>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</si>
  <si>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</si>
  <si>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</si>
  <si>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</si>
  <si>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</si>
  <si>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</si>
  <si>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</si>
  <si>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</si>
  <si>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</si>
  <si>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</si>
  <si>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</si>
  <si>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</si>
  <si>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</si>
  <si>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</si>
  <si>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</si>
  <si>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</si>
  <si>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</si>
  <si>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</si>
  <si>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</si>
  <si>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</si>
  <si>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</si>
  <si>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</si>
  <si>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</si>
  <si>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</si>
  <si>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</si>
  <si>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</si>
  <si>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</si>
  <si>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</si>
  <si>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</si>
  <si>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</si>
  <si>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</si>
  <si>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</si>
  <si>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</si>
  <si>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</si>
  <si>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</si>
  <si>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</si>
  <si>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</si>
  <si>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</si>
  <si>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</si>
  <si>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</si>
  <si>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</si>
  <si>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</si>
  <si>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</si>
  <si>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</si>
  <si>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</si>
  <si>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</si>
  <si>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</si>
  <si>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</si>
  <si>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</si>
  <si>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</si>
  <si>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</si>
  <si>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</si>
  <si>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</si>
  <si>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</si>
  <si>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</si>
  <si>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</si>
  <si>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</si>
  <si>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</si>
  <si>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</si>
  <si>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</si>
  <si>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</si>
  <si>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</si>
  <si>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</si>
  <si>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</si>
  <si>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</si>
  <si>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</si>
  <si>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</si>
  <si>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</si>
  <si>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</si>
  <si>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</si>
  <si>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</si>
  <si>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</si>
  <si>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</si>
  <si>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</si>
  <si>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</si>
  <si>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</si>
  <si>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</si>
  <si>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</si>
  <si>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</si>
  <si>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</si>
  <si>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</si>
  <si>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</si>
  <si>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</si>
  <si>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</si>
  <si>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</si>
  <si>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</si>
  <si>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</si>
  <si>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</si>
  <si>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</si>
  <si>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</si>
  <si>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</si>
  <si>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</si>
  <si>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</si>
  <si>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</si>
  <si>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</si>
  <si>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</si>
  <si>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</si>
  <si>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</si>
  <si>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</si>
  <si>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</si>
  <si>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</si>
  <si>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</si>
  <si>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</si>
  <si>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</si>
  <si>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</si>
  <si>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</si>
  <si>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</si>
  <si>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</si>
  <si>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</si>
  <si>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</si>
  <si>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</si>
  <si>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</si>
  <si>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</si>
  <si>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</si>
  <si>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</si>
  <si>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</si>
  <si>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</si>
  <si>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</si>
  <si>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</si>
  <si>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</si>
  <si>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</si>
  <si>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</si>
  <si>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</si>
  <si>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</si>
  <si>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</si>
  <si>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</si>
  <si>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</si>
  <si>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</si>
  <si>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</si>
  <si>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</si>
  <si>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</si>
  <si>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</si>
  <si>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</si>
  <si>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</si>
  <si>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</si>
  <si>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</si>
  <si>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</si>
  <si>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</si>
  <si>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</si>
  <si>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</si>
  <si>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</si>
  <si>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</si>
  <si>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</si>
  <si>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</si>
  <si>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</si>
  <si>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</si>
  <si>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</si>
  <si>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</si>
  <si>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</si>
  <si>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</si>
  <si>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</si>
  <si>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</si>
  <si>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</si>
  <si>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</si>
  <si>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</si>
  <si>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</si>
  <si>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</si>
  <si>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</si>
  <si>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</si>
  <si>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</si>
  <si>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</si>
  <si>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</si>
  <si>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</si>
  <si>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</si>
  <si>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</si>
  <si>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</si>
  <si>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</si>
  <si>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</si>
  <si>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</si>
  <si>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</si>
  <si>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</si>
  <si>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</si>
  <si>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</si>
  <si>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</si>
  <si>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</si>
  <si>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</si>
  <si>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</si>
  <si>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</si>
  <si>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</si>
  <si>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</si>
  <si>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</si>
  <si>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</si>
  <si>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</si>
  <si>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</si>
  <si>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</si>
  <si>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</si>
  <si>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</si>
  <si>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</si>
  <si>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</si>
  <si>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</si>
  <si>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</si>
  <si>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</si>
  <si>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</si>
  <si>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</si>
  <si>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</si>
  <si>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</si>
  <si>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</si>
  <si>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</si>
  <si>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</si>
  <si>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</si>
  <si>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</si>
  <si>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</si>
  <si>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</si>
  <si>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</si>
  <si>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</si>
  <si>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</si>
  <si>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</si>
  <si>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</si>
  <si>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</si>
  <si>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</si>
  <si>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</si>
  <si>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</si>
  <si>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</si>
  <si>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</si>
  <si>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</si>
  <si>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</si>
  <si>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</si>
  <si>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</si>
  <si>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</si>
  <si>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</si>
  <si>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</si>
  <si>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</si>
  <si>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</si>
  <si>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</si>
  <si>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</si>
  <si>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</si>
  <si>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</si>
  <si>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</si>
  <si>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</si>
  <si>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</si>
  <si>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</si>
  <si>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</si>
  <si>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</si>
  <si>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</si>
  <si>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</si>
  <si>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</si>
  <si>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</si>
  <si>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</si>
  <si>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</si>
  <si>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</si>
  <si>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</si>
  <si>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</si>
  <si>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</si>
  <si>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</si>
  <si>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</si>
  <si>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</si>
  <si>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</si>
  <si>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</si>
  <si>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</si>
  <si>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</si>
  <si>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</si>
  <si>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</si>
  <si>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</si>
  <si>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</si>
  <si>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</si>
  <si>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</si>
  <si>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</si>
  <si>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</si>
  <si>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</si>
  <si>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</si>
  <si>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</si>
  <si>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</si>
  <si>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</si>
  <si>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</si>
  <si>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</si>
  <si>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</si>
  <si>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</si>
  <si>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</si>
  <si>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</si>
  <si>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</si>
  <si>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</si>
  <si>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</si>
  <si>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</si>
  <si>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</si>
  <si>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</si>
  <si>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</si>
  <si>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</si>
  <si>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</si>
  <si>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</si>
  <si>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</si>
  <si>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</si>
  <si>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</si>
  <si>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</si>
  <si>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</si>
  <si>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</si>
  <si>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</si>
  <si>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</si>
  <si>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</si>
  <si>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</si>
  <si>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</si>
  <si>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</si>
  <si>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</si>
  <si>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</si>
  <si>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</si>
  <si>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</si>
  <si>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</si>
  <si>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</si>
  <si>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</si>
  <si>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</si>
  <si>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</si>
  <si>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</si>
  <si>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</si>
  <si>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</si>
  <si>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</si>
  <si>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</si>
  <si>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</si>
  <si>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</si>
  <si>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</si>
  <si>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</si>
  <si>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</si>
  <si>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</si>
  <si>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</si>
  <si>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</si>
  <si>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</si>
  <si>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</si>
  <si>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</si>
  <si>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</si>
  <si>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</si>
  <si>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</si>
  <si>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</si>
  <si>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</si>
  <si>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</si>
  <si>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</si>
  <si>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</si>
  <si>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</si>
  <si>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</si>
  <si>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</si>
  <si>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</si>
  <si>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</si>
  <si>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</si>
  <si>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</si>
  <si>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</si>
  <si>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</si>
  <si>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</si>
  <si>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</si>
  <si>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</si>
  <si>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</si>
  <si>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</si>
  <si>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</si>
  <si>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</si>
  <si>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</si>
  <si>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</si>
  <si>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</si>
  <si>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</si>
  <si>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</si>
  <si>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</si>
  <si>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</si>
  <si>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</si>
  <si>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</si>
  <si>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</si>
  <si>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</si>
  <si>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</si>
  <si>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</si>
  <si>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</si>
  <si>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</si>
  <si>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</si>
  <si>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</si>
  <si>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</si>
  <si>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</si>
  <si>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</si>
  <si>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</si>
  <si>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</si>
  <si>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</si>
  <si>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</si>
  <si>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</si>
  <si>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</si>
  <si>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</si>
  <si>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</si>
  <si>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</si>
  <si>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</si>
  <si>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</si>
  <si>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</si>
  <si>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</si>
  <si>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</si>
  <si>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</si>
  <si>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</si>
  <si>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</si>
  <si>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</si>
  <si>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</si>
  <si>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</si>
  <si>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</si>
  <si>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</si>
  <si>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</si>
  <si>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</si>
  <si>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</si>
  <si>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</si>
  <si>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</si>
  <si>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</si>
  <si>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</si>
  <si>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</si>
  <si>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</si>
  <si>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</si>
  <si>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</si>
  <si>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</si>
  <si>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</si>
  <si>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</si>
  <si>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</si>
  <si>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</si>
  <si>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</si>
  <si>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</si>
  <si>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</si>
  <si>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</si>
  <si>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</si>
  <si>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</si>
  <si>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</si>
  <si>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</si>
  <si>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</si>
  <si>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</si>
  <si>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</si>
  <si>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</si>
  <si>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</si>
  <si>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</si>
  <si>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</si>
  <si>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</si>
  <si>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</si>
  <si>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</si>
  <si>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</si>
  <si>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</si>
  <si>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</si>
  <si>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</si>
  <si>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</si>
  <si>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</si>
  <si>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</si>
  <si>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</si>
  <si>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</si>
  <si>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</si>
  <si>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</si>
  <si>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</si>
  <si>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</si>
  <si>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</si>
  <si>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</si>
  <si>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</si>
  <si>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</si>
  <si>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</si>
  <si>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</si>
  <si>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</si>
  <si>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</si>
  <si>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</si>
  <si>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</si>
  <si>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</si>
  <si>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</si>
  <si>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</si>
  <si>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</si>
  <si>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</si>
  <si>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</si>
  <si>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</si>
  <si>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</si>
  <si>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</si>
  <si>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</si>
  <si>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</si>
  <si>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</si>
  <si>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</si>
  <si>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</si>
  <si>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</si>
  <si>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</si>
  <si>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</si>
  <si>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</si>
  <si>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</si>
  <si>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</si>
  <si>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</si>
  <si>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</si>
  <si>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</si>
  <si>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</si>
  <si>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</si>
  <si>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</si>
  <si>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</si>
  <si>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</si>
  <si>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</si>
  <si>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</si>
  <si>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</si>
  <si>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</si>
  <si>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</si>
  <si>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</si>
  <si>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</si>
  <si>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</si>
  <si>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</si>
  <si>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</si>
  <si>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</si>
  <si>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</si>
  <si>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</si>
  <si>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</si>
  <si>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</si>
  <si>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</si>
  <si>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</si>
  <si>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</si>
  <si>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</si>
  <si>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</si>
  <si>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</si>
  <si>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</si>
  <si>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</si>
  <si>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</si>
  <si>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</si>
  <si>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</si>
  <si>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</si>
  <si>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</si>
  <si>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</si>
  <si>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</si>
  <si>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</si>
  <si>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</si>
  <si>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</si>
  <si>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</si>
  <si>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</si>
  <si>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</si>
  <si>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</si>
  <si>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</si>
  <si>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</si>
  <si>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</si>
  <si>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</si>
  <si>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</si>
  <si>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</si>
  <si>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</si>
  <si>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</si>
  <si>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</si>
  <si>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</si>
  <si>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</si>
  <si>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</si>
  <si>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</si>
  <si>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</si>
  <si>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</si>
  <si>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</si>
  <si>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</si>
  <si>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</si>
  <si>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</si>
  <si>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</si>
  <si>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</si>
  <si>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</si>
  <si>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</si>
  <si>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</si>
  <si>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</si>
  <si>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</si>
  <si>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</si>
  <si>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</si>
  <si>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</si>
  <si>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</si>
  <si>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</si>
  <si>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</si>
  <si>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</si>
  <si>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</si>
  <si>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</si>
  <si>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</si>
  <si>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</si>
  <si>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</si>
  <si>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</si>
  <si>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</si>
  <si>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</si>
  <si>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</si>
  <si>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</si>
  <si>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</si>
  <si>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</si>
  <si>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</si>
  <si>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</si>
  <si>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</si>
  <si>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</si>
  <si>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</si>
  <si>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</si>
  <si>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</si>
  <si>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</si>
  <si>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</si>
  <si>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</si>
  <si>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</si>
  <si>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</si>
  <si>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</si>
  <si>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</si>
  <si>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</si>
  <si>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</si>
  <si>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</si>
  <si>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</si>
  <si>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</si>
  <si>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</si>
  <si>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</si>
  <si>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</si>
  <si>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</si>
  <si>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</si>
  <si>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</si>
  <si>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</si>
  <si>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</si>
  <si>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</si>
  <si>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</si>
  <si>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</si>
  <si>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</si>
  <si>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</si>
  <si>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</si>
  <si>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</si>
  <si>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</si>
  <si>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</si>
  <si>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</si>
  <si>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</si>
  <si>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</si>
  <si>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</si>
  <si>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</si>
  <si>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</si>
  <si>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</si>
  <si>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</si>
  <si>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</si>
  <si>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</si>
  <si>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</si>
  <si>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</si>
  <si>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</si>
  <si>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</si>
  <si>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</si>
  <si>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</si>
  <si>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</si>
  <si>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</si>
  <si>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</si>
  <si>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</si>
  <si>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</si>
  <si>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</si>
  <si>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</si>
  <si>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</si>
  <si>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</si>
  <si>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</si>
  <si>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</si>
  <si>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</si>
  <si>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</si>
  <si>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</si>
  <si>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</si>
  <si>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</si>
  <si>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</si>
  <si>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</si>
  <si>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</si>
  <si>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</si>
  <si>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</si>
  <si>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</si>
  <si>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</si>
  <si>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</si>
  <si>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</si>
  <si>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</si>
  <si>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</si>
  <si>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</si>
  <si>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</si>
  <si>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</si>
  <si>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</si>
  <si>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</si>
  <si>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</si>
  <si>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</si>
  <si>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</si>
  <si>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</si>
  <si>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</si>
  <si>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</si>
  <si>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</si>
  <si>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</si>
  <si>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</si>
  <si>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</si>
  <si>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</si>
  <si>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</si>
  <si>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</si>
  <si>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</si>
  <si>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</si>
  <si>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</si>
  <si>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</si>
  <si>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</si>
  <si>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</si>
  <si>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</si>
  <si>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</si>
  <si>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</si>
  <si>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</si>
  <si>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</si>
  <si>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</si>
  <si>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</si>
  <si>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</si>
  <si>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</si>
  <si>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</si>
  <si>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</si>
  <si>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</si>
  <si>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</si>
  <si>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</si>
  <si>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</si>
  <si>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</si>
  <si>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</si>
  <si>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</si>
  <si>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</si>
  <si>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</si>
  <si>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</si>
  <si>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</si>
  <si>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</si>
  <si>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</si>
  <si>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</si>
  <si>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</si>
  <si>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</si>
  <si>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</si>
  <si>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</si>
  <si>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</si>
  <si>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</si>
  <si>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</si>
  <si>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</si>
  <si>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</si>
  <si>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</si>
  <si>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</si>
  <si>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</si>
  <si>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</si>
  <si>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</si>
  <si>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</si>
  <si>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</si>
  <si>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</si>
  <si>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</si>
  <si>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</si>
  <si>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</si>
  <si>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</si>
  <si>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</si>
  <si>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</si>
  <si>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</si>
  <si>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</si>
  <si>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</si>
  <si>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</si>
  <si>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</si>
  <si>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</si>
  <si>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</si>
  <si>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</si>
  <si>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</si>
  <si>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</si>
  <si>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</si>
  <si>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</si>
  <si>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</si>
  <si>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</si>
  <si>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</si>
  <si>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</si>
  <si>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</si>
  <si>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</si>
  <si>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</si>
  <si>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</si>
  <si>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</si>
  <si>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</si>
  <si>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</si>
  <si>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</si>
  <si>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</si>
  <si>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</si>
  <si>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</si>
  <si>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</si>
  <si>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</si>
  <si>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</si>
  <si>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</si>
  <si>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</si>
  <si>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</si>
  <si>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</si>
  <si>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</si>
  <si>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</si>
  <si>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</si>
  <si>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</si>
  <si>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</si>
  <si>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</si>
  <si>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</si>
  <si>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</si>
  <si>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</si>
  <si>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</si>
  <si>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</si>
  <si>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</si>
  <si>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</si>
  <si>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</si>
  <si>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</si>
  <si>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</si>
  <si>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</si>
  <si>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</si>
  <si>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</si>
  <si>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</si>
  <si>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</si>
  <si>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</si>
  <si>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</si>
  <si>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</si>
  <si>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</si>
  <si>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</si>
  <si>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</si>
  <si>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</si>
  <si>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</si>
  <si>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</si>
  <si>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</si>
  <si>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</si>
  <si>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</si>
  <si>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</si>
  <si>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</si>
  <si>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</si>
  <si>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</si>
  <si>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</si>
  <si>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</si>
  <si>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</si>
  <si>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</si>
  <si>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</si>
  <si>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</si>
  <si>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</si>
  <si>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</si>
  <si>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</si>
  <si>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</si>
  <si>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</si>
  <si>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</si>
  <si>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</si>
  <si>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</si>
  <si>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</si>
  <si>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</si>
  <si>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</si>
  <si>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</si>
  <si>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</si>
  <si>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</si>
  <si>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</si>
  <si>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</si>
  <si>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</si>
  <si>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</si>
  <si>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</si>
  <si>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</si>
  <si>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</si>
  <si>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</si>
  <si>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</si>
  <si>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</si>
  <si>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</si>
  <si>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</si>
  <si>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</si>
  <si>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</si>
  <si>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</si>
  <si>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</si>
  <si>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</si>
  <si>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</si>
  <si>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</si>
  <si>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</si>
  <si>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</si>
  <si>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</si>
  <si>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</si>
  <si>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</si>
  <si>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</si>
  <si>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</si>
  <si>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</si>
  <si>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</si>
  <si>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</si>
  <si>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</si>
  <si>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</si>
  <si>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</si>
  <si>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</si>
  <si>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</si>
  <si>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</si>
  <si>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</si>
  <si>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</si>
  <si>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</si>
  <si>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</si>
  <si>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</si>
  <si>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</si>
  <si>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</si>
  <si>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</si>
  <si>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</si>
  <si>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</si>
  <si>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</si>
  <si>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</si>
  <si>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</si>
  <si>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</si>
  <si>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</si>
  <si>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</si>
  <si>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</si>
  <si>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</si>
  <si>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</si>
  <si>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</si>
  <si>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</si>
  <si>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</si>
  <si>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</si>
  <si>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</si>
  <si>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</si>
  <si>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</si>
  <si>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</si>
  <si>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</si>
  <si>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</si>
  <si>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</si>
  <si>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</si>
  <si>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</si>
  <si>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</si>
  <si>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</si>
  <si>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</si>
  <si>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</si>
  <si>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</si>
  <si>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</si>
  <si>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</si>
  <si>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</si>
  <si>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</si>
  <si>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</si>
  <si>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</si>
  <si>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</si>
  <si>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</si>
  <si>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</si>
  <si>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</si>
  <si>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</si>
  <si>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</si>
  <si>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</si>
  <si>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</si>
  <si>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</si>
  <si>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</si>
  <si>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</si>
  <si>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</si>
  <si>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</si>
  <si>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</si>
  <si>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</si>
  <si>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</si>
  <si>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</si>
  <si>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</si>
  <si>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</si>
  <si>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</si>
  <si>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</si>
  <si>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</si>
  <si>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</si>
  <si>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</si>
  <si>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</si>
  <si>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</si>
  <si>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</si>
  <si>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</si>
  <si>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</si>
  <si>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</si>
  <si>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</si>
  <si>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</si>
  <si>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</si>
  <si>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</si>
  <si>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</si>
  <si>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</si>
  <si>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</si>
  <si>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</si>
  <si>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</si>
  <si>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</si>
  <si>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</si>
  <si>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</si>
  <si>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</si>
  <si>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</si>
  <si>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</si>
  <si>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</si>
  <si>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</si>
  <si>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</si>
  <si>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</si>
  <si>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</si>
  <si>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</si>
  <si>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</si>
  <si>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</si>
  <si>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</si>
  <si>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</si>
  <si>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</si>
  <si>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</si>
  <si>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</si>
  <si>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</si>
  <si>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</si>
  <si>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</si>
  <si>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</si>
  <si>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</si>
  <si>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</si>
  <si>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</si>
  <si>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</si>
  <si>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</si>
  <si>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</si>
  <si>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</si>
  <si>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</si>
  <si>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</si>
  <si>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</si>
  <si>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</si>
  <si>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</si>
  <si>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</si>
  <si>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</si>
  <si>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</si>
  <si>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</si>
  <si>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</si>
  <si>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</si>
  <si>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</si>
  <si>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</si>
  <si>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</si>
  <si>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</si>
  <si>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</si>
  <si>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</si>
  <si>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</si>
  <si>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</si>
  <si>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</si>
  <si>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</si>
  <si>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</si>
  <si>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</si>
  <si>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</si>
  <si>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</si>
  <si>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</si>
  <si>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</si>
  <si>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</si>
  <si>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</si>
  <si>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</si>
  <si>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</si>
  <si>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</si>
  <si>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</si>
  <si>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</si>
  <si>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</si>
  <si>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</si>
  <si>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</si>
  <si>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</si>
  <si>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</si>
  <si>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</si>
  <si>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</si>
  <si>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</si>
  <si>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</si>
  <si>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</si>
  <si>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</si>
  <si>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</si>
  <si>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</si>
  <si>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</si>
  <si>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</si>
  <si>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</si>
  <si>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</si>
  <si>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</si>
  <si>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</si>
  <si>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</si>
  <si>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</si>
  <si>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</si>
  <si>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</si>
  <si>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</si>
  <si>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</si>
  <si>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</si>
  <si>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</si>
  <si>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</si>
  <si>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</si>
  <si>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</si>
  <si>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</si>
  <si>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</si>
  <si>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</si>
  <si>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</si>
  <si>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</si>
  <si>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</si>
  <si>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</si>
  <si>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</si>
  <si>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</si>
  <si>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</si>
  <si>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</si>
  <si>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</si>
  <si>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</si>
  <si>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</si>
  <si>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</si>
  <si>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</si>
  <si>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</si>
  <si>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</si>
  <si>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</si>
  <si>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</si>
  <si>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</si>
  <si>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</si>
  <si>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</si>
  <si>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</si>
  <si>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</si>
  <si>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</si>
  <si>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</si>
  <si>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</si>
  <si>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</si>
  <si>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</si>
  <si>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</si>
  <si>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</si>
  <si>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</si>
  <si>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</si>
  <si>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</si>
  <si>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</si>
  <si>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</si>
  <si>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</si>
  <si>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</si>
  <si>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</si>
  <si>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</si>
  <si>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</si>
  <si>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</si>
  <si>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</si>
  <si>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</si>
  <si>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</si>
  <si>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</si>
  <si>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</si>
  <si>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</si>
  <si>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</si>
  <si>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</si>
  <si>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</si>
  <si>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</si>
  <si>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</si>
  <si>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</si>
  <si>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</si>
  <si>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</si>
  <si>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</si>
  <si>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</si>
  <si>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</si>
  <si>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</si>
  <si>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</si>
  <si>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</si>
  <si>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</si>
  <si>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</si>
  <si>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</si>
  <si>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</si>
  <si>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</si>
  <si>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</si>
  <si>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</si>
  <si>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</si>
  <si>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</si>
  <si>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</si>
  <si>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</si>
  <si>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</si>
  <si>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</si>
  <si>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</si>
  <si>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</si>
  <si>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</si>
  <si>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</si>
  <si>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</si>
  <si>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</si>
  <si>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</si>
  <si>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</si>
  <si>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</si>
  <si>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</si>
  <si>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</si>
  <si>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</si>
  <si>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</si>
  <si>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</si>
  <si>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</si>
  <si>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</si>
  <si>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</si>
  <si>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</si>
  <si>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</si>
  <si>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</si>
  <si>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</si>
  <si>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</si>
  <si>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</si>
  <si>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</si>
  <si>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</si>
  <si>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</si>
  <si>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</si>
  <si>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</si>
  <si>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</si>
  <si>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</si>
  <si>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</si>
  <si>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</si>
  <si>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</si>
  <si>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</si>
  <si>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</si>
  <si>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</si>
  <si>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</si>
  <si>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</si>
  <si>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</si>
  <si>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</si>
  <si>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</si>
  <si>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</si>
  <si>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</si>
  <si>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</si>
  <si>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</si>
  <si>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</si>
  <si>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</si>
  <si>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</si>
  <si>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</si>
  <si>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</si>
  <si>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</si>
  <si>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</si>
  <si>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</si>
  <si>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</si>
  <si>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</si>
  <si>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</si>
  <si>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</si>
  <si>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</si>
  <si>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</si>
  <si>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</si>
  <si>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</si>
  <si>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</si>
  <si>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</si>
  <si>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</si>
  <si>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</si>
  <si>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</si>
  <si>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</si>
  <si>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</si>
  <si>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</si>
  <si>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</si>
  <si>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</si>
  <si>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</si>
  <si>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</si>
  <si>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</si>
  <si>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</si>
  <si>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</si>
  <si>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</si>
  <si>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</si>
  <si>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</si>
  <si>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</si>
  <si>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</si>
  <si>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</si>
  <si>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</si>
  <si>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</si>
  <si>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</si>
  <si>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</si>
  <si>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</si>
  <si>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</si>
  <si>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</si>
  <si>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</si>
  <si>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</si>
  <si>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</si>
  <si>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</si>
  <si>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</si>
  <si>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</si>
  <si>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</si>
  <si>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</si>
  <si>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</si>
  <si>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</si>
  <si>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</si>
  <si>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</si>
  <si>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</si>
  <si>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</si>
  <si>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</si>
  <si>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</si>
  <si>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</si>
  <si>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</si>
  <si>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</si>
  <si>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</si>
  <si>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</si>
  <si>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</si>
  <si>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</si>
  <si>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</si>
  <si>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</si>
  <si>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</si>
  <si>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</si>
  <si>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</si>
  <si>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</si>
  <si>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</si>
  <si>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</si>
  <si>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</si>
  <si>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</si>
  <si>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</si>
  <si>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</si>
  <si>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</si>
  <si>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</si>
  <si>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</si>
  <si>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</si>
  <si>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</si>
  <si>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</si>
  <si>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</si>
  <si>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</si>
  <si>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</si>
  <si>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</si>
  <si>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</si>
  <si>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</si>
  <si>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</si>
  <si>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</si>
  <si>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</si>
  <si>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</si>
  <si>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</si>
  <si>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</si>
  <si>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</si>
  <si>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</si>
  <si>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</si>
  <si>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</si>
  <si>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</si>
  <si>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</si>
  <si>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</si>
  <si>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</si>
  <si>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</si>
  <si>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</si>
  <si>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</si>
  <si>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</si>
  <si>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</si>
  <si>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</si>
  <si>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</si>
  <si>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</si>
  <si>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</si>
  <si>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</si>
  <si>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</si>
  <si>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</si>
  <si>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</si>
  <si>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</si>
  <si>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</si>
  <si>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</si>
  <si>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</si>
  <si>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</si>
  <si>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</si>
  <si>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</si>
  <si>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</si>
  <si>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</si>
  <si>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</si>
  <si>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</si>
  <si>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</si>
  <si>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</si>
  <si>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</si>
  <si>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</si>
  <si>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</si>
  <si>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</si>
  <si>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</si>
  <si>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</si>
  <si>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</si>
  <si>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</si>
  <si>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</si>
  <si>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</si>
  <si>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</si>
  <si>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</si>
  <si>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</si>
  <si>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</si>
  <si>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</si>
  <si>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</si>
  <si>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</si>
  <si>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</si>
  <si>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</si>
  <si>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</si>
  <si>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</si>
  <si>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</si>
  <si>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</si>
  <si>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</si>
  <si>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</si>
  <si>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</si>
  <si>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</si>
  <si>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</si>
  <si>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</si>
  <si>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</si>
  <si>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</si>
  <si>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</si>
  <si>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</si>
  <si>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</si>
  <si>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</si>
  <si>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</si>
  <si>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</si>
  <si>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</si>
  <si>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</si>
  <si>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</si>
  <si>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</si>
  <si>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</si>
  <si>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</si>
  <si>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</si>
  <si>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</si>
  <si>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</si>
  <si>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</si>
  <si>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</si>
  <si>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</si>
  <si>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</si>
  <si>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</si>
  <si>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</si>
  <si>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</si>
  <si>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</si>
  <si>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</si>
  <si>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</si>
  <si>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</si>
  <si>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</si>
  <si>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</si>
  <si>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</si>
  <si>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</si>
  <si>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</si>
  <si>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</si>
  <si>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</si>
  <si>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</si>
  <si>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</si>
  <si>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</si>
  <si>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</si>
  <si>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</si>
  <si>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</si>
  <si>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</si>
  <si>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</si>
  <si>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</si>
  <si>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</si>
  <si>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</si>
  <si>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</si>
  <si>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</si>
  <si>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</si>
  <si>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</si>
  <si>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</si>
  <si>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</si>
  <si>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</si>
  <si>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</si>
  <si>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</si>
  <si>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</si>
  <si>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</si>
  <si>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</si>
  <si>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</si>
  <si>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</si>
  <si>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</si>
  <si>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</si>
  <si>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</si>
  <si>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</si>
  <si>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</si>
  <si>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</si>
  <si>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</si>
  <si>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</si>
  <si>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</si>
  <si>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</si>
  <si>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</si>
  <si>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</si>
  <si>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</si>
  <si>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</si>
  <si>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</si>
  <si>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</si>
  <si>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</si>
  <si>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</si>
  <si>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</si>
  <si>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</si>
  <si>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</si>
  <si>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</si>
  <si>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</si>
  <si>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</si>
  <si>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</si>
  <si>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</si>
  <si>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</si>
  <si>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</si>
  <si>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</si>
  <si>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</si>
  <si>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</si>
  <si>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</si>
  <si>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</si>
  <si>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</si>
  <si>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</si>
  <si>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</si>
  <si>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</si>
  <si>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</si>
  <si>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</si>
  <si>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</si>
  <si>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</si>
  <si>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</si>
  <si>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</si>
  <si>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</si>
  <si>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</si>
  <si>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</si>
  <si>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</si>
  <si>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</si>
  <si>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</si>
  <si>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</si>
  <si>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</si>
  <si>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</si>
  <si>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</si>
  <si>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</si>
  <si>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</si>
  <si>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</si>
  <si>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</si>
  <si>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</si>
  <si>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</si>
  <si>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</si>
  <si>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</si>
  <si>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</si>
  <si>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</si>
  <si>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</si>
  <si>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</si>
  <si>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</si>
  <si>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</si>
  <si>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</si>
  <si>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</si>
  <si>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</si>
  <si>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</si>
  <si>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</si>
  <si>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</si>
  <si>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</si>
  <si>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</si>
  <si>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</si>
  <si>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</si>
  <si>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</si>
  <si>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</si>
  <si>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</si>
  <si>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</si>
  <si>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</si>
  <si>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</si>
  <si>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</si>
  <si>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</si>
  <si>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</si>
  <si>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</si>
  <si>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</si>
  <si>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</si>
  <si>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</si>
  <si>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</si>
  <si>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</si>
  <si>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</si>
  <si>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</si>
  <si>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</si>
  <si>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</si>
  <si>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</si>
  <si>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</si>
  <si>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</si>
  <si>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</si>
  <si>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</si>
  <si>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</si>
  <si>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</si>
  <si>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</si>
  <si>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</si>
  <si>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</si>
  <si>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</si>
  <si>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</si>
  <si>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</si>
  <si>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</si>
  <si>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</si>
  <si>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</si>
  <si>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</si>
  <si>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</si>
  <si>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</si>
  <si>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</si>
  <si>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</si>
  <si>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</si>
  <si>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</si>
  <si>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</si>
  <si>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</si>
  <si>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</si>
  <si>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</si>
  <si>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</si>
  <si>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</si>
  <si>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</si>
  <si>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</si>
  <si>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</si>
  <si>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</si>
  <si>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</si>
  <si>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</si>
  <si>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</si>
  <si>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</si>
  <si>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</si>
  <si>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</si>
  <si>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</si>
  <si>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</si>
  <si>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</si>
  <si>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</si>
  <si>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</si>
  <si>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</si>
  <si>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</si>
  <si>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</si>
  <si>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</si>
  <si>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</si>
  <si>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</si>
  <si>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</si>
  <si>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</si>
  <si>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</si>
  <si>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</si>
  <si>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</si>
  <si>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</si>
  <si>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</si>
  <si>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</si>
  <si>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</si>
  <si>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</si>
  <si>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</si>
  <si>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</si>
  <si>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</si>
  <si>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</si>
  <si>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</si>
  <si>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</si>
  <si>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</si>
  <si>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</si>
  <si>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</si>
  <si>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</si>
  <si>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</si>
  <si>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</si>
  <si>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</si>
  <si>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</si>
  <si>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</si>
  <si>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</si>
  <si>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</si>
  <si>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</si>
  <si>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</si>
  <si>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</si>
  <si>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</si>
  <si>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</si>
  <si>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</si>
  <si>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</si>
  <si>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</si>
  <si>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</si>
  <si>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</si>
  <si>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</si>
  <si>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</si>
  <si>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</si>
  <si>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</si>
  <si>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</si>
  <si>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</si>
  <si>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</si>
  <si>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</si>
  <si>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</si>
  <si>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</si>
  <si>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</si>
  <si>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</si>
  <si>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</si>
  <si>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</si>
  <si>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</si>
  <si>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</si>
  <si>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</si>
  <si>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</si>
  <si>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</si>
  <si>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</si>
  <si>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</si>
  <si>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</si>
  <si>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</si>
  <si>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</si>
  <si>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</si>
  <si>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</si>
  <si>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</si>
  <si>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</si>
  <si>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</si>
  <si>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</si>
  <si>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</si>
  <si>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</si>
  <si>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</si>
  <si>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</si>
  <si>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</si>
  <si>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</si>
  <si>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</si>
  <si>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</si>
  <si>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</si>
  <si>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</si>
  <si>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</si>
  <si>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</si>
  <si>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</si>
  <si>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</si>
  <si>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</si>
  <si>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</si>
  <si>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</si>
  <si>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</si>
  <si>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</si>
  <si>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</si>
  <si>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</si>
  <si>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</si>
  <si>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</si>
  <si>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</si>
  <si>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</si>
  <si>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</si>
  <si>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</si>
  <si>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</si>
  <si>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</si>
  <si>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</si>
  <si>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</si>
  <si>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</si>
  <si>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</si>
  <si>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</si>
  <si>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</si>
  <si>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</si>
  <si>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</si>
  <si>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</si>
  <si>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</si>
  <si>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</si>
  <si>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</si>
  <si>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</si>
  <si>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</si>
  <si>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</si>
  <si>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</si>
  <si>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</si>
  <si>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</si>
  <si>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</si>
  <si>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</si>
  <si>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</si>
  <si>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</si>
  <si>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</si>
  <si>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</si>
  <si>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</si>
  <si>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</si>
  <si>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</si>
  <si>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</si>
  <si>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</si>
  <si>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</si>
  <si>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</si>
  <si>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</si>
  <si>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</si>
  <si>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</si>
  <si>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</si>
  <si>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</si>
  <si>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</si>
  <si>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</si>
  <si>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</si>
  <si>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</si>
  <si>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</si>
  <si>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</si>
  <si>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</si>
  <si>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</si>
  <si>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</si>
  <si>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</si>
  <si>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</si>
  <si>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</si>
  <si>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</si>
  <si>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</si>
  <si>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</si>
  <si>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</si>
  <si>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</si>
  <si>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</si>
  <si>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</si>
  <si>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</si>
  <si>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</si>
  <si>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</si>
  <si>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</si>
  <si>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</si>
  <si>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</si>
  <si>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</si>
  <si>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</si>
  <si>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</si>
  <si>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</si>
  <si>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</si>
  <si>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</si>
  <si>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</si>
  <si>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</si>
  <si>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</si>
  <si>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</si>
  <si>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</si>
  <si>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</si>
  <si>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</si>
  <si>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</si>
  <si>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</si>
  <si>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</si>
  <si>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</si>
  <si>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</si>
  <si>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</si>
  <si>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</si>
  <si>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</si>
  <si>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</si>
  <si>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</si>
  <si>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</si>
  <si>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</si>
  <si>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</si>
  <si>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</si>
  <si>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</si>
  <si>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</si>
  <si>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</si>
  <si>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</si>
  <si>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</si>
  <si>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</si>
  <si>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</si>
  <si>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</si>
  <si>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</si>
  <si>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</si>
  <si>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</si>
  <si>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</si>
  <si>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</si>
  <si>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</si>
  <si>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</si>
  <si>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</si>
  <si>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</si>
  <si>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</si>
  <si>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</si>
  <si>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</si>
  <si>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</si>
  <si>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</si>
  <si>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</si>
  <si>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</si>
  <si>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</si>
  <si>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</si>
  <si>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</si>
  <si>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</si>
  <si>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</si>
  <si>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</si>
  <si>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</si>
  <si>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</si>
  <si>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</si>
  <si>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</si>
  <si>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</si>
  <si>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</si>
  <si>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</si>
  <si>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</si>
  <si>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</si>
  <si>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</si>
  <si>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</si>
  <si>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</si>
  <si>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</si>
  <si>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</si>
  <si>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</si>
  <si>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</si>
  <si>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</si>
  <si>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</si>
  <si>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</si>
  <si>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</si>
  <si>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</si>
  <si>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</si>
  <si>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</si>
  <si>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</si>
  <si>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</si>
  <si>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</si>
  <si>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</si>
  <si>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</si>
  <si>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</si>
  <si>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</si>
  <si>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</si>
  <si>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</si>
  <si>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</si>
  <si>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</si>
  <si>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</si>
  <si>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</si>
  <si>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</si>
  <si>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</si>
  <si>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</si>
  <si>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</si>
  <si>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</si>
  <si>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</si>
  <si>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</si>
  <si>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</si>
  <si>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</si>
  <si>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</si>
  <si>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</si>
  <si>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</si>
  <si>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</si>
  <si>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</si>
  <si>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</si>
  <si>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</si>
  <si>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</si>
  <si>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</si>
  <si>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</si>
  <si>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</si>
  <si>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</si>
  <si>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</si>
  <si>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</si>
  <si>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</si>
  <si>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</si>
  <si>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</si>
  <si>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</si>
  <si>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</si>
  <si>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</si>
  <si>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</si>
  <si>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</si>
  <si>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</si>
  <si>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</si>
  <si>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</si>
  <si>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</si>
  <si>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</si>
  <si>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</si>
  <si>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</si>
  <si>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</si>
  <si>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</si>
  <si>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</si>
  <si>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</si>
  <si>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</si>
  <si>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</si>
  <si>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</si>
  <si>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</si>
  <si>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</si>
  <si>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</si>
  <si>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</si>
  <si>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</si>
  <si>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</si>
  <si>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</si>
  <si>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</si>
  <si>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</si>
  <si>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</si>
  <si>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</si>
  <si>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</si>
  <si>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</si>
  <si>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</si>
  <si>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</si>
  <si>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</si>
  <si>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</si>
  <si>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</si>
  <si>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</si>
  <si>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</si>
  <si>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</si>
  <si>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</si>
  <si>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</si>
  <si>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</si>
  <si>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</si>
  <si>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</si>
  <si>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</si>
  <si>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</si>
  <si>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</si>
  <si>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</si>
  <si>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</si>
  <si>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</si>
  <si>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</si>
  <si>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</si>
  <si>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</si>
  <si>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</si>
  <si>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</si>
  <si>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</si>
  <si>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</si>
  <si>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</si>
  <si>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</si>
  <si>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</si>
  <si>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</si>
  <si>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</si>
  <si>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</si>
  <si>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</si>
  <si>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</si>
  <si>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</si>
  <si>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</si>
  <si>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</si>
  <si>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</si>
  <si>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</si>
  <si>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</si>
  <si>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</si>
  <si>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</si>
  <si>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</si>
  <si>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</si>
  <si>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</si>
  <si>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</si>
  <si>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</si>
  <si>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</si>
  <si>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</si>
  <si>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</si>
  <si>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</si>
  <si>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</si>
  <si>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</si>
  <si>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</si>
  <si>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</si>
  <si>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</si>
  <si>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</si>
  <si>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</si>
  <si>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</si>
  <si>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</si>
  <si>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</si>
  <si>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</si>
  <si>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</si>
  <si>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</si>
  <si>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</si>
  <si>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</si>
  <si>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</si>
  <si>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</si>
  <si>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</si>
  <si>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</si>
  <si>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</si>
  <si>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</si>
  <si>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</si>
  <si>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</si>
  <si>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</si>
  <si>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</si>
  <si>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</si>
  <si>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</si>
  <si>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</si>
  <si>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</si>
  <si>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</si>
  <si>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</si>
  <si>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</si>
  <si>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</si>
  <si>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</si>
  <si>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</si>
  <si>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</si>
  <si>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</si>
  <si>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</si>
  <si>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</si>
  <si>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</si>
  <si>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</si>
  <si>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</si>
  <si>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</si>
  <si>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</si>
  <si>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</si>
  <si>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</si>
  <si>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</si>
  <si>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</si>
  <si>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</si>
  <si>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</si>
  <si>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</si>
  <si>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</si>
  <si>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</si>
  <si>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</si>
  <si>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</si>
  <si>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</si>
  <si>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</si>
  <si>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</si>
  <si>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</si>
  <si>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</si>
  <si>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</si>
  <si>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</si>
  <si>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</si>
  <si>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</si>
  <si>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</si>
  <si>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</si>
  <si>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</si>
  <si>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</si>
  <si>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</si>
  <si>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</si>
  <si>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</si>
  <si>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</si>
  <si>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</si>
  <si>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</si>
  <si>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</si>
  <si>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</si>
  <si>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</si>
  <si>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</si>
  <si>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</si>
  <si>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</si>
  <si>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</si>
  <si>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</si>
  <si>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</si>
  <si>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</si>
  <si>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</si>
  <si>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</si>
  <si>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</si>
  <si>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</si>
  <si>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</si>
  <si>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</si>
  <si>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</si>
  <si>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</si>
  <si>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</si>
  <si>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</si>
  <si>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</si>
  <si>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</si>
  <si>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</si>
  <si>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</si>
  <si>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</si>
  <si>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</si>
  <si>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</si>
  <si>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</si>
  <si>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</si>
  <si>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</si>
  <si>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</si>
  <si>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</si>
  <si>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</si>
  <si>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</si>
  <si>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</si>
  <si>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</si>
  <si>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</si>
  <si>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</si>
  <si>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</si>
  <si>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</si>
  <si>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</si>
  <si>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</si>
  <si>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</si>
  <si>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</si>
  <si>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</si>
  <si>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</si>
  <si>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</si>
  <si>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</si>
  <si>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</si>
  <si>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</si>
  <si>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</si>
  <si>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</si>
  <si>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</si>
  <si>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</si>
  <si>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</si>
  <si>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</si>
  <si>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</si>
  <si>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</si>
  <si>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</si>
  <si>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</si>
  <si>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</si>
  <si>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</si>
  <si>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</si>
  <si>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</si>
  <si>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</si>
  <si>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</si>
  <si>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</si>
  <si>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</si>
  <si>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</si>
  <si>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</si>
  <si>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</si>
  <si>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</si>
  <si>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</si>
  <si>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</si>
  <si>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</si>
  <si>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</si>
  <si>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</si>
  <si>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</si>
  <si>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</si>
  <si>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</si>
  <si>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</si>
  <si>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</si>
  <si>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</si>
  <si>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</si>
  <si>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</si>
  <si>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</si>
  <si>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</si>
  <si>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</si>
  <si>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</si>
  <si>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</si>
  <si>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</si>
  <si>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</si>
  <si>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</si>
  <si>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</si>
  <si>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</si>
  <si>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</si>
  <si>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</si>
  <si>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</si>
  <si>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</si>
  <si>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</si>
  <si>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</si>
  <si>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</si>
  <si>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</si>
  <si>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</si>
  <si>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</si>
  <si>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</si>
  <si>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</si>
  <si>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</si>
  <si>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</si>
  <si>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</si>
  <si>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</si>
  <si>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</si>
  <si>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</si>
  <si>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</si>
  <si>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</si>
  <si>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</si>
  <si>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</si>
  <si>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</si>
  <si>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</si>
  <si>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</si>
  <si>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</si>
  <si>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</si>
  <si>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</si>
  <si>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</si>
  <si>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</si>
  <si>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</si>
  <si>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</si>
  <si>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</si>
  <si>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</si>
  <si>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</si>
  <si>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</si>
  <si>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</si>
  <si>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</si>
  <si>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</si>
  <si>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</si>
  <si>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</si>
  <si>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</si>
  <si>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</si>
  <si>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</si>
  <si>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</si>
  <si>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</si>
  <si>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</si>
  <si>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</si>
  <si>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</si>
  <si>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</si>
  <si>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</si>
  <si>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</si>
  <si>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</si>
  <si>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</si>
  <si>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</si>
  <si>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</si>
  <si>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</si>
  <si>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</si>
  <si>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</si>
  <si>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</si>
  <si>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</si>
  <si>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</si>
  <si>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</si>
  <si>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</si>
  <si>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</si>
  <si>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</si>
  <si>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</si>
  <si>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</si>
  <si>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</si>
  <si>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</si>
  <si>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</si>
  <si>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</si>
  <si>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</si>
  <si>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</si>
  <si>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</si>
  <si>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</si>
  <si>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</si>
  <si>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</si>
  <si>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</si>
  <si>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</si>
  <si>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</si>
  <si>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</si>
  <si>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</si>
  <si>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</si>
  <si>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</si>
  <si>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</si>
  <si>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</si>
  <si>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</si>
  <si>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</si>
  <si>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</si>
  <si>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</si>
  <si>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</si>
  <si>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</si>
  <si>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</si>
  <si>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</si>
  <si>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</si>
  <si>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</si>
  <si>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</si>
  <si>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</si>
  <si>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</si>
  <si>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</si>
  <si>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</si>
  <si>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</si>
  <si>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</si>
  <si>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</si>
  <si>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</si>
  <si>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</si>
  <si>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</si>
  <si>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</si>
  <si>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</si>
  <si>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</si>
  <si>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</si>
  <si>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</si>
  <si>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</si>
  <si>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</si>
  <si>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</si>
  <si>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</si>
  <si>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</si>
  <si>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</si>
  <si>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</si>
  <si>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</si>
  <si>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</si>
  <si>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</si>
  <si>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</si>
  <si>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</si>
  <si>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</si>
  <si>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</si>
  <si>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</si>
  <si>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</si>
  <si>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</si>
  <si>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</si>
  <si>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</si>
  <si>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</si>
  <si>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</si>
  <si>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</si>
  <si>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</si>
  <si>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</si>
  <si>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</si>
  <si>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</si>
  <si>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</si>
  <si>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</si>
  <si>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</si>
  <si>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</si>
  <si>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</si>
  <si>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</si>
  <si>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</si>
  <si>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</si>
  <si>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</si>
  <si>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</si>
  <si>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</si>
  <si>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</si>
  <si>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</si>
  <si>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</si>
  <si>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</si>
  <si>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</si>
  <si>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</si>
  <si>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</si>
  <si>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</si>
  <si>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</si>
  <si>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</si>
  <si>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</si>
  <si>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</si>
  <si>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</si>
  <si>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</si>
  <si>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</si>
  <si>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</si>
  <si>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</si>
  <si>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</si>
  <si>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</si>
  <si>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</si>
  <si>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</si>
  <si>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</si>
  <si>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</si>
  <si>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</si>
  <si>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</si>
  <si>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</si>
  <si>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</si>
  <si>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</si>
  <si>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</si>
  <si>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</si>
  <si>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</si>
  <si>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</si>
  <si>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</si>
  <si>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</si>
  <si>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</si>
  <si>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</si>
  <si>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</si>
  <si>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</si>
  <si>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</si>
  <si>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</si>
  <si>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</si>
  <si>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</si>
  <si>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</si>
  <si>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</si>
  <si>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</si>
  <si>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</si>
  <si>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</si>
  <si>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</si>
  <si>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</si>
  <si>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</si>
  <si>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</si>
  <si>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</si>
  <si>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</si>
  <si>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</si>
  <si>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</si>
  <si>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</si>
  <si>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</si>
  <si>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</si>
  <si>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</si>
  <si>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</si>
  <si>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</si>
  <si>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</si>
  <si>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</si>
  <si>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</si>
  <si>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</si>
  <si>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</si>
  <si>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</si>
  <si>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</si>
  <si>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</si>
  <si>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</si>
  <si>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</si>
  <si>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</si>
  <si>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</si>
  <si>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</si>
  <si>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</si>
  <si>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</si>
  <si>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</si>
  <si>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</si>
  <si>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</si>
  <si>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</si>
  <si>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</si>
  <si>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</si>
  <si>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</si>
  <si>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</si>
  <si>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</si>
  <si>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</si>
  <si>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</si>
  <si>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</si>
  <si>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</si>
  <si>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</si>
  <si>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</si>
  <si>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</si>
  <si>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</si>
  <si>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</si>
  <si>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</si>
  <si>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</si>
  <si>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</si>
  <si>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</si>
  <si>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</si>
  <si>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</si>
  <si>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</si>
  <si>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</si>
  <si>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</si>
  <si>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</si>
  <si>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</si>
  <si>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</si>
  <si>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</si>
  <si>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</si>
  <si>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</si>
  <si>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</si>
  <si>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</si>
  <si>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</si>
  <si>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</si>
  <si>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</si>
  <si>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</si>
  <si>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</si>
  <si>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</si>
  <si>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</si>
  <si>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</si>
  <si>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</si>
  <si>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</si>
  <si>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</si>
  <si>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</si>
  <si>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</si>
  <si>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</si>
  <si>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</si>
  <si>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</si>
  <si>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</si>
  <si>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</si>
  <si>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</si>
  <si>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</si>
  <si>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</si>
  <si>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</si>
  <si>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</si>
  <si>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</si>
  <si>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</si>
  <si>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</si>
  <si>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</si>
  <si>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</si>
  <si>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</si>
  <si>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</si>
  <si>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</si>
  <si>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</si>
  <si>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</si>
  <si>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</si>
  <si>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</si>
  <si>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</si>
  <si>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</si>
  <si>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</si>
  <si>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</si>
  <si>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</si>
  <si>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</si>
  <si>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</si>
  <si>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</si>
  <si>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</si>
  <si>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</si>
  <si>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</si>
  <si>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</si>
  <si>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</si>
  <si>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</si>
  <si>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</si>
  <si>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</si>
  <si>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</si>
  <si>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</si>
  <si>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</si>
  <si>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</si>
  <si>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</si>
  <si>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</si>
  <si>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</si>
  <si>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</si>
  <si>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</si>
  <si>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</si>
  <si>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</si>
  <si>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</si>
  <si>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</si>
  <si>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</si>
  <si>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</si>
  <si>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</si>
  <si>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</si>
  <si>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</si>
  <si>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</si>
  <si>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</si>
  <si>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</si>
  <si>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</si>
  <si>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</si>
  <si>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</si>
  <si>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</si>
  <si>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</si>
  <si>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</si>
  <si>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</si>
  <si>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</si>
  <si>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</si>
  <si>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</si>
  <si>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</si>
  <si>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</si>
  <si>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</si>
  <si>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</si>
  <si>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</si>
  <si>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</si>
  <si>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</si>
  <si>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</si>
  <si>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</si>
  <si>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</si>
  <si>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</si>
  <si>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</si>
  <si>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</si>
  <si>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</si>
  <si>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</si>
  <si>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</si>
  <si>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</si>
  <si>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</si>
  <si>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</si>
  <si>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</si>
  <si>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</si>
  <si>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</si>
  <si>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</si>
  <si>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</si>
  <si>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</si>
  <si>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</si>
  <si>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</si>
  <si>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</si>
  <si>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</si>
  <si>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</si>
  <si>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</si>
  <si>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</si>
  <si>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</si>
  <si>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</si>
  <si>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</si>
  <si>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</si>
  <si>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</si>
  <si>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</si>
  <si>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</si>
  <si>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</si>
  <si>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</si>
  <si>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</si>
  <si>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</si>
  <si>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</si>
  <si>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</si>
  <si>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</si>
  <si>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</si>
  <si>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</si>
  <si>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</si>
  <si>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</si>
  <si>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</si>
  <si>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</si>
  <si>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</si>
  <si>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</si>
  <si>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</si>
  <si>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</si>
  <si>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</si>
  <si>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</si>
  <si>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</si>
  <si>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</si>
  <si>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</si>
  <si>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</si>
  <si>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</si>
  <si>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</si>
  <si>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</si>
  <si>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</si>
  <si>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</si>
  <si>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</si>
  <si>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</si>
  <si>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</si>
  <si>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</si>
  <si>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</si>
  <si>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</si>
  <si>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</si>
  <si>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</si>
  <si>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</si>
  <si>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</si>
  <si>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</si>
  <si>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</si>
  <si>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</si>
  <si>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</si>
  <si>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</si>
  <si>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</si>
  <si>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</si>
  <si>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</si>
  <si>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</si>
  <si>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</si>
  <si>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</si>
  <si>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</si>
  <si>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</si>
  <si>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</si>
  <si>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</si>
  <si>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</si>
  <si>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</si>
  <si>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</si>
  <si>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</si>
  <si>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</si>
  <si>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</si>
  <si>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</si>
  <si>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</si>
  <si>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</si>
  <si>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</si>
  <si>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</si>
  <si>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</si>
  <si>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</si>
  <si>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</si>
  <si>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</si>
  <si>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</si>
  <si>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</si>
  <si>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</si>
  <si>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</si>
  <si>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</si>
  <si>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</si>
  <si>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</si>
  <si>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</si>
  <si>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</si>
  <si>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</si>
  <si>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</si>
  <si>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</si>
  <si>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</si>
  <si>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</si>
  <si>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</si>
  <si>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</si>
  <si>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</si>
  <si>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</si>
  <si>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</si>
  <si>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</si>
  <si>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</si>
  <si>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</si>
  <si>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</si>
  <si>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</si>
  <si>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</si>
  <si>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</si>
  <si>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</si>
  <si>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</si>
  <si>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</si>
  <si>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</si>
  <si>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</si>
  <si>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</si>
  <si>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</si>
  <si>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</si>
  <si>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</si>
  <si>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</si>
  <si>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</si>
  <si>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</si>
  <si>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</si>
  <si>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</si>
  <si>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</si>
  <si>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</si>
  <si>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</si>
  <si>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</si>
  <si>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</si>
  <si>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</si>
  <si>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</si>
  <si>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</si>
  <si>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</si>
  <si>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</si>
  <si>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</si>
  <si>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</si>
  <si>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</si>
  <si>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</si>
  <si>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</si>
  <si>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</si>
  <si>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</si>
  <si>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</si>
  <si>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</si>
  <si>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</si>
  <si>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</si>
  <si>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</si>
  <si>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</si>
  <si>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</si>
  <si>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</si>
  <si>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</si>
  <si>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</si>
  <si>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</si>
  <si>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</si>
  <si>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</si>
  <si>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</si>
  <si>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</si>
  <si>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</si>
  <si>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</si>
  <si>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</si>
  <si>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</si>
  <si>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</si>
  <si>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</si>
  <si>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</si>
  <si>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</si>
  <si>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</si>
  <si>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</si>
  <si>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</si>
  <si>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</si>
  <si>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</si>
  <si>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</si>
  <si>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</si>
  <si>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</si>
  <si>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</si>
  <si>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</si>
  <si>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</si>
  <si>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</si>
  <si>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</si>
  <si>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</si>
  <si>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</si>
  <si>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</si>
  <si>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</si>
  <si>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</si>
  <si>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</si>
  <si>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</si>
  <si>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</si>
  <si>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</si>
  <si>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</si>
  <si>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</si>
  <si>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</si>
  <si>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</si>
  <si>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</si>
  <si>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</si>
  <si>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</si>
  <si>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</si>
  <si>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</si>
  <si>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</si>
  <si>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</si>
  <si>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</si>
  <si>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</si>
  <si>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</si>
  <si>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</si>
  <si>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</si>
  <si>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</si>
  <si>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</si>
  <si>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</si>
  <si>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</si>
  <si>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</si>
  <si>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</si>
  <si>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</si>
  <si>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</si>
  <si>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</si>
  <si>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</si>
  <si>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</si>
  <si>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</si>
  <si>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</si>
  <si>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</si>
  <si>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</si>
  <si>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</si>
  <si>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</si>
  <si>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</si>
  <si>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</si>
  <si>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</si>
  <si>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</si>
  <si>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</si>
  <si>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</si>
  <si>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</si>
  <si>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</si>
  <si>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</si>
  <si>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</si>
  <si>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</si>
  <si>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</si>
  <si>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</si>
  <si>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</si>
  <si>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</si>
  <si>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</si>
  <si>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</si>
  <si>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</si>
  <si>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</si>
  <si>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</si>
  <si>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</si>
  <si>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</si>
  <si>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</si>
  <si>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</si>
  <si>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</si>
  <si>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</si>
  <si>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</si>
  <si>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</si>
  <si>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</si>
  <si>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</si>
  <si>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</si>
  <si>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</si>
  <si>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</si>
  <si>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</si>
  <si>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</si>
  <si>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</si>
  <si>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</si>
  <si>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</si>
  <si>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</si>
  <si>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</si>
  <si>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</si>
  <si>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</si>
  <si>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</si>
  <si>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</si>
  <si>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</si>
  <si>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</si>
  <si>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</si>
  <si>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</si>
  <si>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</si>
  <si>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</si>
  <si>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</si>
  <si>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</si>
  <si>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</si>
  <si>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</si>
  <si>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</si>
  <si>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</si>
  <si>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</si>
  <si>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</si>
  <si>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</si>
  <si>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</si>
  <si>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</si>
  <si>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</si>
  <si>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</si>
  <si>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</si>
  <si>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</si>
  <si>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</si>
  <si>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</si>
  <si>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</si>
  <si>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</si>
  <si>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</si>
  <si>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</si>
  <si>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</si>
  <si>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</si>
  <si>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</si>
  <si>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</si>
  <si>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</si>
  <si>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</si>
  <si>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</si>
  <si>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</si>
  <si>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</si>
  <si>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</si>
  <si>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</si>
  <si>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</si>
  <si>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</si>
  <si>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</si>
  <si>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</si>
  <si>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</si>
  <si>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</si>
  <si>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</si>
  <si>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</si>
  <si>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</si>
  <si>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</si>
  <si>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</si>
  <si>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</si>
  <si>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</si>
  <si>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</si>
  <si>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</si>
  <si>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</si>
  <si>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</si>
  <si>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</si>
  <si>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</si>
  <si>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</si>
  <si>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</si>
  <si>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</si>
  <si>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</si>
  <si>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</si>
  <si>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</si>
  <si>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</si>
  <si>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</si>
  <si>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</si>
  <si>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</si>
  <si>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</si>
  <si>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</si>
  <si>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</si>
  <si>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</si>
  <si>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</si>
  <si>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</si>
  <si>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</si>
  <si>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</si>
  <si>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</si>
  <si>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</si>
  <si>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</si>
  <si>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</si>
  <si>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</si>
  <si>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</si>
  <si>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</si>
  <si>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</si>
  <si>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</si>
  <si>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</si>
  <si>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</si>
  <si>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</si>
  <si>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</si>
  <si>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</si>
  <si>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</si>
  <si>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</si>
  <si>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</si>
  <si>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</si>
  <si>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</si>
  <si>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</si>
  <si>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</si>
  <si>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</si>
  <si>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</si>
  <si>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</si>
  <si>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</si>
  <si>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</si>
  <si>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</si>
  <si>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</si>
  <si>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</si>
  <si>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</si>
  <si>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</si>
  <si>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</si>
  <si>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</si>
  <si>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</si>
  <si>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</si>
  <si>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</si>
  <si>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</si>
  <si>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</si>
  <si>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</si>
  <si>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</si>
  <si>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</si>
  <si>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</si>
  <si>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</si>
  <si>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</si>
  <si>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</si>
  <si>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</si>
  <si>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</si>
  <si>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</si>
  <si>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</si>
  <si>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</si>
  <si>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</si>
  <si>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</si>
  <si>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</si>
  <si>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</si>
  <si>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</si>
  <si>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</si>
  <si>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</si>
  <si>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</si>
  <si>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</si>
  <si>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</si>
  <si>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</si>
  <si>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</si>
  <si>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</si>
  <si>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</si>
  <si>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</si>
  <si>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</si>
  <si>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</si>
  <si>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</si>
  <si>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</si>
  <si>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</si>
  <si>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</si>
  <si>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</si>
  <si>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</si>
  <si>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</si>
  <si>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</si>
  <si>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</si>
  <si>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</si>
  <si>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</si>
  <si>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</si>
  <si>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</si>
  <si>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</si>
  <si>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</si>
  <si>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</si>
  <si>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</si>
  <si>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</si>
  <si>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</si>
  <si>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</si>
  <si>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</si>
  <si>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</si>
  <si>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</si>
  <si>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</si>
  <si>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</si>
  <si>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</si>
  <si>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</si>
  <si>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</si>
  <si>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</si>
  <si>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</si>
  <si>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</si>
  <si>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</si>
  <si>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</si>
  <si>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</si>
  <si>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</si>
  <si>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</si>
  <si>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</si>
  <si>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</si>
  <si>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</si>
  <si>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</si>
  <si>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</si>
  <si>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</si>
  <si>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</si>
  <si>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</si>
  <si>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</si>
  <si>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</si>
  <si>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</si>
  <si>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</si>
  <si>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</si>
  <si>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</si>
  <si>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</si>
  <si>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</si>
  <si>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</si>
  <si>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</si>
  <si>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</si>
  <si>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</si>
  <si>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</si>
  <si>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</si>
  <si>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</si>
  <si>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</si>
  <si>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</si>
  <si>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</si>
  <si>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</si>
  <si>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</si>
  <si>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</si>
  <si>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</si>
  <si>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</si>
  <si>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</si>
  <si>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</si>
  <si>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</si>
  <si>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</si>
  <si>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</si>
  <si>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</si>
  <si>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</si>
  <si>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</si>
  <si>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</si>
  <si>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</si>
  <si>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</si>
  <si>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</si>
  <si>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</si>
  <si>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</si>
  <si>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</si>
  <si>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</si>
  <si>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</si>
  <si>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</si>
  <si>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</si>
  <si>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</si>
  <si>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</si>
  <si>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</si>
  <si>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</si>
  <si>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</si>
  <si>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</si>
  <si>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</si>
  <si>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</si>
  <si>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</si>
  <si>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</si>
  <si>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</si>
  <si>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</si>
  <si>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</si>
  <si>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</si>
  <si>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</si>
  <si>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</si>
  <si>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</si>
  <si>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</si>
  <si>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</si>
  <si>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</si>
  <si>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</si>
  <si>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</si>
  <si>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</si>
  <si>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</si>
  <si>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</si>
  <si>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</si>
  <si>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</si>
  <si>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</si>
  <si>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</si>
  <si>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</si>
  <si>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</si>
  <si>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</si>
  <si>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</si>
  <si>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</si>
  <si>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</si>
  <si>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</si>
  <si>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</si>
  <si>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</si>
  <si>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</si>
  <si>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</si>
  <si>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</si>
  <si>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</si>
  <si>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</si>
  <si>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</si>
  <si>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</si>
  <si>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</si>
  <si>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</si>
  <si>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</si>
  <si>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</si>
  <si>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</si>
  <si>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</si>
  <si>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</si>
  <si>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</si>
  <si>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</si>
  <si>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</si>
  <si>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</si>
  <si>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</si>
  <si>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</si>
  <si>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</si>
  <si>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</si>
  <si>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</si>
  <si>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</si>
  <si>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</si>
  <si>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</si>
  <si>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</si>
  <si>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</si>
  <si>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</si>
  <si>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</si>
  <si>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</si>
  <si>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</si>
  <si>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</si>
  <si>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</si>
  <si>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</si>
  <si>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</si>
  <si>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</si>
  <si>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</si>
  <si>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</si>
  <si>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</si>
  <si>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</si>
  <si>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</si>
  <si>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</si>
  <si>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</si>
  <si>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</si>
  <si>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</si>
  <si>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</si>
  <si>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</si>
  <si>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</si>
  <si>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</si>
  <si>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</si>
  <si>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</si>
  <si>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</si>
  <si>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</si>
  <si>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</si>
  <si>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</si>
  <si>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</si>
  <si>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</si>
  <si>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</si>
  <si>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</si>
  <si>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</si>
  <si>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</si>
  <si>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</si>
  <si>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</si>
  <si>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</si>
  <si>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</si>
  <si>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</si>
  <si>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</si>
  <si>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</si>
  <si>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</si>
  <si>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</si>
  <si>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</si>
  <si>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</si>
  <si>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</si>
  <si>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</si>
  <si>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</si>
  <si>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</si>
  <si>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</si>
  <si>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</si>
  <si>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</si>
  <si>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</si>
  <si>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</si>
  <si>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</si>
  <si>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</si>
  <si>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</si>
  <si>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</si>
  <si>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</si>
  <si>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</si>
  <si>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</si>
  <si>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</si>
  <si>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</si>
  <si>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</si>
  <si>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</si>
  <si>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</si>
  <si>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</si>
  <si>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</si>
  <si>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</si>
  <si>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</si>
  <si>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</si>
  <si>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</si>
  <si>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</si>
  <si>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</si>
  <si>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</si>
  <si>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</si>
  <si>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</si>
  <si>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</si>
  <si>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</si>
  <si>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</si>
  <si>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</si>
  <si>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</si>
  <si>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</si>
  <si>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</si>
  <si>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</si>
  <si>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</si>
  <si>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</si>
  <si>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</si>
  <si>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</si>
  <si>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</si>
  <si>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</si>
  <si>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</si>
  <si>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</si>
  <si>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</si>
  <si>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</si>
  <si>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</si>
  <si>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</si>
  <si>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</si>
  <si>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</si>
  <si>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</si>
  <si>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</si>
  <si>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</si>
  <si>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</si>
  <si>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</si>
  <si>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</si>
  <si>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</si>
  <si>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</si>
  <si>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</si>
  <si>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</si>
  <si>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</si>
  <si>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</si>
  <si>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</si>
  <si>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</si>
  <si>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</si>
  <si>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</si>
  <si>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</si>
  <si>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</si>
  <si>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</si>
  <si>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</si>
  <si>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</si>
  <si>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</si>
  <si>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</si>
  <si>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</si>
  <si>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</si>
  <si>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</si>
  <si>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</si>
  <si>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</si>
  <si>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</si>
  <si>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</si>
  <si>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</si>
  <si>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</si>
  <si>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</si>
  <si>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</si>
  <si>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</si>
  <si>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</si>
  <si>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</si>
  <si>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</si>
  <si>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</si>
  <si>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</si>
  <si>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</si>
  <si>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</si>
  <si>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</si>
  <si>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</si>
  <si>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</si>
  <si>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</si>
  <si>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</si>
  <si>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</si>
  <si>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</si>
  <si>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</si>
  <si>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</si>
  <si>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</si>
  <si>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</si>
  <si>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</si>
  <si>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</si>
  <si>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</si>
  <si>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</si>
  <si>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</si>
  <si>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</si>
  <si>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</si>
  <si>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</si>
  <si>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</si>
  <si>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</si>
  <si>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</si>
  <si>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</si>
  <si>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</si>
  <si>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</si>
  <si>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</si>
  <si>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</si>
  <si>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</si>
  <si>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</si>
  <si>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</si>
  <si>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</si>
  <si>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</si>
  <si>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</si>
  <si>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</si>
  <si>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</si>
  <si>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</si>
  <si>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</si>
  <si>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</si>
  <si>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</si>
  <si>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</si>
  <si>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</si>
  <si>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</si>
  <si>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</si>
  <si>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</si>
  <si>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</si>
  <si>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</si>
  <si>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</si>
  <si>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</si>
  <si>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</si>
  <si>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</si>
  <si>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</si>
  <si>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</si>
  <si>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</si>
  <si>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</si>
  <si>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</si>
  <si>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</si>
  <si>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</si>
  <si>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</si>
  <si>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</si>
  <si>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</si>
  <si>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</si>
  <si>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</si>
  <si>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</si>
  <si>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</si>
  <si>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</si>
  <si>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</si>
  <si>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</si>
  <si>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</si>
  <si>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</si>
  <si>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</si>
  <si>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</si>
  <si>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</si>
  <si>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</si>
  <si>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</si>
  <si>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</si>
  <si>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</si>
  <si>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</si>
  <si>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</si>
  <si>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</si>
  <si>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</si>
  <si>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</si>
  <si>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</si>
  <si>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</si>
  <si>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</si>
  <si>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</si>
  <si>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</si>
  <si>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</si>
  <si>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</si>
  <si>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</si>
  <si>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</si>
  <si>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</si>
  <si>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</si>
  <si>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</si>
  <si>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</si>
  <si>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</si>
  <si>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</si>
  <si>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</si>
  <si>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</si>
  <si>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</si>
  <si>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</si>
  <si>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</si>
  <si>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</si>
  <si>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</si>
  <si>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</si>
  <si>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</si>
  <si>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</si>
  <si>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</si>
  <si>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</si>
  <si>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</si>
  <si>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</si>
  <si>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</si>
  <si>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</si>
  <si>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</si>
  <si>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</si>
  <si>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</si>
  <si>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</si>
  <si>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</si>
  <si>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</si>
  <si>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</si>
  <si>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</si>
  <si>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</si>
  <si>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</si>
  <si>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</si>
  <si>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</si>
  <si>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</si>
  <si>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</si>
  <si>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</si>
  <si>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</si>
  <si>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</si>
  <si>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</si>
  <si>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</si>
  <si>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</si>
  <si>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</si>
  <si>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</si>
  <si>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</si>
  <si>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</si>
  <si>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</si>
  <si>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</si>
  <si>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</si>
  <si>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</si>
  <si>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</si>
  <si>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</si>
  <si>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</si>
  <si>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</si>
  <si>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</si>
  <si>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</si>
  <si>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</si>
  <si>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</si>
  <si>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</si>
  <si>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</si>
  <si>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</si>
  <si>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</si>
  <si>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</si>
  <si>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</si>
  <si>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</si>
  <si>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</si>
  <si>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</si>
  <si>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</si>
  <si>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</si>
  <si>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</si>
  <si>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</si>
  <si>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</si>
  <si>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</si>
  <si>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</si>
  <si>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</si>
  <si>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</si>
  <si>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</si>
  <si>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</si>
  <si>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</si>
  <si>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</si>
  <si>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</si>
  <si>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</si>
  <si>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</si>
  <si>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</si>
  <si>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</si>
  <si>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</si>
  <si>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</si>
  <si>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</si>
  <si>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</si>
  <si>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</si>
  <si>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</si>
  <si>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</si>
  <si>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</si>
  <si>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</si>
  <si>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</si>
  <si>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</si>
  <si>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</si>
  <si>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</si>
  <si>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</si>
  <si>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</si>
  <si>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</si>
  <si>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</si>
  <si>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</si>
  <si>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</si>
  <si>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</si>
  <si>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</si>
  <si>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</si>
  <si>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</si>
  <si>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</si>
  <si>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</si>
  <si>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</si>
  <si>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</si>
  <si>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</si>
  <si>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</si>
  <si>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</si>
  <si>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</si>
  <si>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</si>
  <si>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</si>
  <si>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</si>
  <si>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</si>
  <si>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</si>
  <si>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</si>
  <si>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</si>
  <si>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</si>
  <si>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</si>
  <si>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</si>
  <si>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</si>
  <si>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</si>
  <si>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</si>
  <si>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</si>
  <si>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</si>
  <si>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</si>
  <si>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</si>
  <si>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</si>
  <si>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</si>
  <si>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</si>
  <si>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</si>
  <si>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</si>
  <si>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</si>
  <si>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</si>
  <si>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</si>
  <si>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</si>
  <si>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</si>
  <si>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</si>
  <si>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</si>
  <si>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</si>
  <si>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</si>
  <si>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</si>
  <si>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</si>
  <si>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</si>
  <si>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</si>
  <si>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</si>
  <si>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</si>
  <si>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</si>
  <si>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</si>
  <si>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</si>
  <si>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</si>
  <si>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</si>
  <si>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</si>
  <si>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</si>
  <si>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</si>
  <si>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</si>
  <si>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</si>
  <si>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</si>
  <si>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</si>
  <si>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</si>
  <si>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</si>
  <si>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</si>
  <si>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</si>
  <si>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</si>
  <si>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</si>
  <si>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</si>
  <si>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</si>
  <si>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</si>
  <si>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</si>
  <si>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</si>
  <si>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</si>
  <si>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</si>
  <si>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</si>
  <si>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</si>
  <si>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</si>
  <si>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</si>
  <si>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</si>
  <si>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</si>
  <si>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</si>
  <si>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</si>
  <si>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</si>
  <si>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</si>
  <si>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</si>
  <si>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</si>
  <si>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</si>
  <si>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</si>
  <si>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</si>
  <si>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</si>
  <si>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</si>
  <si>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</si>
  <si>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</si>
  <si>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</si>
  <si>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</si>
  <si>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</si>
  <si>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</si>
  <si>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</si>
  <si>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</si>
  <si>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</si>
  <si>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</si>
  <si>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</si>
  <si>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</si>
  <si>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</si>
  <si>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</si>
  <si>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</si>
  <si>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</si>
  <si>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</si>
  <si>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</si>
  <si>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</si>
  <si>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</si>
  <si>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</si>
  <si>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</si>
  <si>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</si>
  <si>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</si>
  <si>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</si>
  <si>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</si>
  <si>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</si>
  <si>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</si>
  <si>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</si>
  <si>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</si>
  <si>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</si>
  <si>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</si>
  <si>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</si>
  <si>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</si>
  <si>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</si>
  <si>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</si>
  <si>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</si>
  <si>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</si>
  <si>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</si>
  <si>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</si>
  <si>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</si>
  <si>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</si>
  <si>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</si>
  <si>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</si>
  <si>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</si>
  <si>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</si>
  <si>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</si>
  <si>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</si>
  <si>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</si>
  <si>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</si>
  <si>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</si>
  <si>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</si>
  <si>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</si>
  <si>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</si>
  <si>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</si>
  <si>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</si>
  <si>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</si>
  <si>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</si>
  <si>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</si>
  <si>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</si>
  <si>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</si>
  <si>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</si>
  <si>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</si>
  <si>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</si>
  <si>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</si>
  <si>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</si>
  <si>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</si>
  <si>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</si>
  <si>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</si>
  <si>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</si>
  <si>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</si>
  <si>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</si>
  <si>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</si>
  <si>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</si>
  <si>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</si>
  <si>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</si>
  <si>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</si>
  <si>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</si>
  <si>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</si>
  <si>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</si>
  <si>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</si>
  <si>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</si>
  <si>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</si>
  <si>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</si>
  <si>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</si>
  <si>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</si>
  <si>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</si>
  <si>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</si>
  <si>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</si>
  <si>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</si>
  <si>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</si>
  <si>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</si>
  <si>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</si>
  <si>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</si>
  <si>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</si>
  <si>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</si>
  <si>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</si>
  <si>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</si>
  <si>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</si>
  <si>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</si>
  <si>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</si>
  <si>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</si>
  <si>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</si>
  <si>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</si>
  <si>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</si>
  <si>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</si>
  <si>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</si>
  <si>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</si>
  <si>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</si>
  <si>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</si>
  <si>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</si>
  <si>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</si>
  <si>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</si>
  <si>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</si>
  <si>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</si>
  <si>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</si>
  <si>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</si>
  <si>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</si>
  <si>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</si>
  <si>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</si>
  <si>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</si>
  <si>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</si>
  <si>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</si>
  <si>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</si>
  <si>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</si>
  <si>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</si>
  <si>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</si>
  <si>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</si>
  <si>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</si>
  <si>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</si>
  <si>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</si>
  <si>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</si>
  <si>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</si>
  <si>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</si>
  <si>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</si>
  <si>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</si>
  <si>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</si>
  <si>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</si>
  <si>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</si>
  <si>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</si>
  <si>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</si>
  <si>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</si>
  <si>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</si>
  <si>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</si>
  <si>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</si>
  <si>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</si>
  <si>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</si>
  <si>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</si>
  <si>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</si>
  <si>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</si>
  <si>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</si>
  <si>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</si>
  <si>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</si>
  <si>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</si>
  <si>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</si>
  <si>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</si>
  <si>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</si>
  <si>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</si>
  <si>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</si>
  <si>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</si>
  <si>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</si>
  <si>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</si>
  <si>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</si>
  <si>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</si>
  <si>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</si>
  <si>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</si>
  <si>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</si>
  <si>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</si>
  <si>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</si>
  <si>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</si>
  <si>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</si>
  <si>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</si>
  <si>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</si>
  <si>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</si>
  <si>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</si>
  <si>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</si>
  <si>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</si>
  <si>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</si>
  <si>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</si>
  <si>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</si>
  <si>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</si>
  <si>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</si>
  <si>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</si>
  <si>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</si>
  <si>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</si>
  <si>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</si>
  <si>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</si>
  <si>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</si>
  <si>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</si>
  <si>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</si>
  <si>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</si>
  <si>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</si>
  <si>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</si>
  <si>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</si>
  <si>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</si>
  <si>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</si>
  <si>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</si>
  <si>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</si>
  <si>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</si>
  <si>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</si>
  <si>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</si>
  <si>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</si>
  <si>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</si>
  <si>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</si>
  <si>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</si>
  <si>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</si>
  <si>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</si>
  <si>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</si>
  <si>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</si>
  <si>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</si>
  <si>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</si>
  <si>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</si>
  <si>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</si>
  <si>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</si>
  <si>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</si>
  <si>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</si>
  <si>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</si>
  <si>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</si>
  <si>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</si>
  <si>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</si>
  <si>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</si>
  <si>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</si>
  <si>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</si>
  <si>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</si>
  <si>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</si>
  <si>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</si>
  <si>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</si>
  <si>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</si>
  <si>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</si>
  <si>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</si>
  <si>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</si>
  <si>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</si>
  <si>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</si>
  <si>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</si>
  <si>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</si>
  <si>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</si>
  <si>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</si>
  <si>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</si>
  <si>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</si>
  <si>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</si>
  <si>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</si>
  <si>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</si>
  <si>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</si>
  <si>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</si>
  <si>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</si>
  <si>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</si>
  <si>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</si>
  <si>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</si>
  <si>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</si>
  <si>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</si>
  <si>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</si>
  <si>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</si>
  <si>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</si>
  <si>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</si>
  <si>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</si>
  <si>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</si>
  <si>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</si>
  <si>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</si>
  <si>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</si>
  <si>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</si>
  <si>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</si>
  <si>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</si>
  <si>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</si>
  <si>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</si>
  <si>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</si>
  <si>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</si>
  <si>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</si>
  <si>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</si>
  <si>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</si>
  <si>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</si>
  <si>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</si>
  <si>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</si>
  <si>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</si>
  <si>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</si>
  <si>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</si>
  <si>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</si>
  <si>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</si>
  <si>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</si>
  <si>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</si>
  <si>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</si>
  <si>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</si>
  <si>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</si>
  <si>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</si>
  <si>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</si>
  <si>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</si>
  <si>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</si>
  <si>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</si>
  <si>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</si>
  <si>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</si>
  <si>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</si>
  <si>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</si>
  <si>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</si>
  <si>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</si>
  <si>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</si>
  <si>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</si>
  <si>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</si>
  <si>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</si>
  <si>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</si>
  <si>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</si>
  <si>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</si>
  <si>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</si>
  <si>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</si>
  <si>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</si>
  <si>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</si>
  <si>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</si>
  <si>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</si>
  <si>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</si>
  <si>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</si>
  <si>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</si>
  <si>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</si>
  <si>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</si>
  <si>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</si>
  <si>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</si>
  <si>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</si>
  <si>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</si>
  <si>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</si>
  <si>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</si>
  <si>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</si>
  <si>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</si>
  <si>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</si>
  <si>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</si>
  <si>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</si>
  <si>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</si>
  <si>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</si>
  <si>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</si>
  <si>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</si>
  <si>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</si>
  <si>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</si>
  <si>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</si>
  <si>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</si>
  <si>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</si>
  <si>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</si>
  <si>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</si>
  <si>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</si>
  <si>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</si>
  <si>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</si>
  <si>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</si>
  <si>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</si>
  <si>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</si>
  <si>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</si>
  <si>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</si>
  <si>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</si>
  <si>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</si>
  <si>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</si>
  <si>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</si>
  <si>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</si>
  <si>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</si>
  <si>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</si>
  <si>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</si>
  <si>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</si>
  <si>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</si>
  <si>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</si>
  <si>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</si>
  <si>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</si>
  <si>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</si>
  <si>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</si>
  <si>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</si>
  <si>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</si>
  <si>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</si>
  <si>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</si>
  <si>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</si>
  <si>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</si>
  <si>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</si>
  <si>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</si>
  <si>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</si>
  <si>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</si>
  <si>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</si>
  <si>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</si>
  <si>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</si>
  <si>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</si>
  <si>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</si>
  <si>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</si>
  <si>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</si>
  <si>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</si>
  <si>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</si>
  <si>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</si>
  <si>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</si>
  <si>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</si>
  <si>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</si>
  <si>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</si>
  <si>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</si>
  <si>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</si>
  <si>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</si>
  <si>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</si>
  <si>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</si>
  <si>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</si>
  <si>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</si>
  <si>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</si>
  <si>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</si>
  <si>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</si>
  <si>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</si>
  <si>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</si>
  <si>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</si>
  <si>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</si>
  <si>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</si>
  <si>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</si>
  <si>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</si>
  <si>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</si>
  <si>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</si>
  <si>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</si>
  <si>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</si>
  <si>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</si>
  <si>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</si>
  <si>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</si>
  <si>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</si>
  <si>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</si>
  <si>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</si>
  <si>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</si>
  <si>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</si>
  <si>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</si>
  <si>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</si>
  <si>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</si>
  <si>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</si>
  <si>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</si>
  <si>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</si>
  <si>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</si>
  <si>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</si>
  <si>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</si>
  <si>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</si>
  <si>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</si>
  <si>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</si>
  <si>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</si>
  <si>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</si>
  <si>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</si>
  <si>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</si>
  <si>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</si>
  <si>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</si>
  <si>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</si>
  <si>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</si>
  <si>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</si>
  <si>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</si>
  <si>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</si>
  <si>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</si>
  <si>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</si>
  <si>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</si>
  <si>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</si>
  <si>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</si>
  <si>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</si>
  <si>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</si>
  <si>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</si>
  <si>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</si>
  <si>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</si>
  <si>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</si>
  <si>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</si>
  <si>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</si>
  <si>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</si>
  <si>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</si>
  <si>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</si>
  <si>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</si>
  <si>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</si>
  <si>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</si>
  <si>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</si>
  <si>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</si>
  <si>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</si>
  <si>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</si>
  <si>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</si>
  <si>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</si>
  <si>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</si>
  <si>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</si>
  <si>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</si>
  <si>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</si>
  <si>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</si>
  <si>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</si>
  <si>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</si>
  <si>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</si>
  <si>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</si>
  <si>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</si>
  <si>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</si>
  <si>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</si>
  <si>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</si>
  <si>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</si>
  <si>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</si>
  <si>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</si>
  <si>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</si>
  <si>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</si>
  <si>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</si>
  <si>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</si>
  <si>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</si>
  <si>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</si>
  <si>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</si>
  <si>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</si>
  <si>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</si>
  <si>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</si>
  <si>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</si>
  <si>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</si>
  <si>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</si>
  <si>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</si>
  <si>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</si>
  <si>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</si>
  <si>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</si>
  <si>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</si>
  <si>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</si>
  <si>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</si>
  <si>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</si>
  <si>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</si>
  <si>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</si>
  <si>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</si>
  <si>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</si>
  <si>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</si>
  <si>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</si>
  <si>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</si>
  <si>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</si>
  <si>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</si>
  <si>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</si>
  <si>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</si>
  <si>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</si>
  <si>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</si>
  <si>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</si>
  <si>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</si>
  <si>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</si>
  <si>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</si>
  <si>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</si>
  <si>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</si>
  <si>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</si>
  <si>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</si>
  <si>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</si>
  <si>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</si>
  <si>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</si>
  <si>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</si>
  <si>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</si>
  <si>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</si>
  <si>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</si>
  <si>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</si>
  <si>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</si>
  <si>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</si>
  <si>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</si>
  <si>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</si>
  <si>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</si>
  <si>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</si>
  <si>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</si>
  <si>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</si>
  <si>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</si>
  <si>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</si>
  <si>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</si>
  <si>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</si>
  <si>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</si>
  <si>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</si>
  <si>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</si>
  <si>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</si>
  <si>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</si>
  <si>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</si>
  <si>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</si>
  <si>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</si>
  <si>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</si>
  <si>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</si>
  <si>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</si>
  <si>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</si>
  <si>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</si>
  <si>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</si>
  <si>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</si>
  <si>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</si>
  <si>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</si>
  <si>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</si>
  <si>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</si>
  <si>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</si>
  <si>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</si>
  <si>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</si>
  <si>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</si>
  <si>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</si>
  <si>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</si>
  <si>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</si>
  <si>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</si>
  <si>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</si>
  <si>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</si>
  <si>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</si>
  <si>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</si>
  <si>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</si>
  <si>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</si>
  <si>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</si>
  <si>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</si>
  <si>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</si>
  <si>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</si>
  <si>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</si>
  <si>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</si>
  <si>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</si>
  <si>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</si>
  <si>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</si>
  <si>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</si>
  <si>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</si>
  <si>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</si>
  <si>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</si>
  <si>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</si>
  <si>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</si>
  <si>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</si>
  <si>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</si>
  <si>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</si>
  <si>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</si>
  <si>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</si>
  <si>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</si>
  <si>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</si>
  <si>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</si>
  <si>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</si>
  <si>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</si>
  <si>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</si>
  <si>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</si>
  <si>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</si>
  <si>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</si>
  <si>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</si>
  <si>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</si>
  <si>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</si>
  <si>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</si>
  <si>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</si>
  <si>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</si>
  <si>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</si>
  <si>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</si>
  <si>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</si>
  <si>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</si>
  <si>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</si>
  <si>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</si>
  <si>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</si>
  <si>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</si>
  <si>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</si>
  <si>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</si>
  <si>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</si>
  <si>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</si>
  <si>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</si>
  <si>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</si>
  <si>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</si>
  <si>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</si>
  <si>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</si>
  <si>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</si>
  <si>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</si>
  <si>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</si>
  <si>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</si>
  <si>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</si>
  <si>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</si>
  <si>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</si>
  <si>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</si>
  <si>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</si>
  <si>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</si>
  <si>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</si>
  <si>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</si>
  <si>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</si>
  <si>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</si>
  <si>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</si>
  <si>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</si>
  <si>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</si>
  <si>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</si>
  <si>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</si>
  <si>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</si>
  <si>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</si>
  <si>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</si>
  <si>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</si>
  <si>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</si>
  <si>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</si>
  <si>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</si>
  <si>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</si>
  <si>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</si>
  <si>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</si>
  <si>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</si>
  <si>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</si>
  <si>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</si>
  <si>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</si>
  <si>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</si>
  <si>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</si>
  <si>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</si>
  <si>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</si>
  <si>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</si>
  <si>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</si>
  <si>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</si>
  <si>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</si>
  <si>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</si>
  <si>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</si>
  <si>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</si>
  <si>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</si>
  <si>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</si>
  <si>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</si>
  <si>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</si>
  <si>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</si>
  <si>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</si>
  <si>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</si>
  <si>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</si>
  <si>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</si>
  <si>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</si>
  <si>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</si>
  <si>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</si>
  <si>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</si>
  <si>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</si>
  <si>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</si>
  <si>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</si>
  <si>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</si>
  <si>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</si>
  <si>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</si>
  <si>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</si>
  <si>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</si>
  <si>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</si>
  <si>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</si>
  <si>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</si>
  <si>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</si>
  <si>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</si>
  <si>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</si>
  <si>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</si>
  <si>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</si>
  <si>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</si>
  <si>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</si>
  <si>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</si>
  <si>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</si>
  <si>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</si>
  <si>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</si>
  <si>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</si>
  <si>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</si>
  <si>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</si>
  <si>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</si>
  <si>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</si>
  <si>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</si>
  <si>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</si>
  <si>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</si>
  <si>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</si>
  <si>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</si>
  <si>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</si>
  <si>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</si>
  <si>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</si>
  <si>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</si>
  <si>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</si>
  <si>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</si>
  <si>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</si>
  <si>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</si>
  <si>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</si>
  <si>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</si>
  <si>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</si>
  <si>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</si>
  <si>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</si>
  <si>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</si>
  <si>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</si>
  <si>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</si>
  <si>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</si>
  <si>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</si>
  <si>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</si>
  <si>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</si>
  <si>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</si>
  <si>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</si>
  <si>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</si>
  <si>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</si>
  <si>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</si>
  <si>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</si>
  <si>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</si>
  <si>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</si>
  <si>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</si>
  <si>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</si>
  <si>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</si>
  <si>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</si>
  <si>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</si>
  <si>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</si>
  <si>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</si>
  <si>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</si>
  <si>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</si>
  <si>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</si>
  <si>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</si>
  <si>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</si>
  <si>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</si>
  <si>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</si>
  <si>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</si>
  <si>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</si>
  <si>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</si>
  <si>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</si>
  <si>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</si>
  <si>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</si>
  <si>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</si>
  <si>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</si>
  <si>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</si>
  <si>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</si>
  <si>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</si>
  <si>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</si>
  <si>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</si>
  <si>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</si>
  <si>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</si>
  <si>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</si>
  <si>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</si>
  <si>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</si>
  <si>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</si>
  <si>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</si>
  <si>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</si>
  <si>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</si>
  <si>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</si>
  <si>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</si>
  <si>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</si>
  <si>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</si>
  <si>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</si>
  <si>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</si>
  <si>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</si>
  <si>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</si>
  <si>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</si>
  <si>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</si>
  <si>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</si>
  <si>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</si>
  <si>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</si>
  <si>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</si>
  <si>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</si>
  <si>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</si>
  <si>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</si>
  <si>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</si>
  <si>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</si>
  <si>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</si>
  <si>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</si>
  <si>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</si>
  <si>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</si>
  <si>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</si>
  <si>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</si>
  <si>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</si>
  <si>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</si>
  <si>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</si>
  <si>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</si>
  <si>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</si>
  <si>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</si>
  <si>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</si>
  <si>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</si>
  <si>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</si>
  <si>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</si>
  <si>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</si>
  <si>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</si>
  <si>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</si>
  <si>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</si>
  <si>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</si>
  <si>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</si>
  <si>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</si>
  <si>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</si>
  <si>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</si>
  <si>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</si>
  <si>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</si>
  <si>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</si>
  <si>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</si>
  <si>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</si>
  <si>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</si>
  <si>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</si>
  <si>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</si>
  <si>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</si>
  <si>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</si>
  <si>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</si>
  <si>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</si>
  <si>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</si>
  <si>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</si>
  <si>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</si>
  <si>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</si>
  <si>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</si>
  <si>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</si>
  <si>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</si>
  <si>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</si>
  <si>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</si>
  <si>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</si>
  <si>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</si>
  <si>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</si>
  <si>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</si>
  <si>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</si>
  <si>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</si>
  <si>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</si>
  <si>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</si>
  <si>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</si>
  <si>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</si>
  <si>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</si>
  <si>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</si>
  <si>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</si>
  <si>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</si>
  <si>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</si>
  <si>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</si>
  <si>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</si>
  <si>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</si>
  <si>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</si>
  <si>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</si>
  <si>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</si>
  <si>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</si>
  <si>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</si>
  <si>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</si>
  <si>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</si>
  <si>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</si>
  <si>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</si>
  <si>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</si>
  <si>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</si>
  <si>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</si>
  <si>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</si>
  <si>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</si>
  <si>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</si>
  <si>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</si>
  <si>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</si>
  <si>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</si>
  <si>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</si>
  <si>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</si>
  <si>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</si>
  <si>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</si>
  <si>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</si>
  <si>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</si>
  <si>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</si>
  <si>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</si>
  <si>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</si>
  <si>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</si>
  <si>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</si>
  <si>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</si>
  <si>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</si>
  <si>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</si>
  <si>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</si>
  <si>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</si>
  <si>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</si>
  <si>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</si>
  <si>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</si>
  <si>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</si>
  <si>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</si>
  <si>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</si>
  <si>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</si>
  <si>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</si>
  <si>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</si>
  <si>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</si>
  <si>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</si>
  <si>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</si>
  <si>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</si>
  <si>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</si>
  <si>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</si>
  <si>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</si>
  <si>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</si>
  <si>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</si>
  <si>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</si>
  <si>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</si>
  <si>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</si>
  <si>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</si>
  <si>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</si>
  <si>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</si>
  <si>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</si>
  <si>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</si>
  <si>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</si>
  <si>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</si>
  <si>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</si>
  <si>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</si>
  <si>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</si>
  <si>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</si>
  <si>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</si>
  <si>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</si>
  <si>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</si>
  <si>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</si>
  <si>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</si>
  <si>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</si>
  <si>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</si>
  <si>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</si>
  <si>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</si>
  <si>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</si>
  <si>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</si>
  <si>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</si>
  <si>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</si>
  <si>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</si>
  <si>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</si>
  <si>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</si>
  <si>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</si>
  <si>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</si>
  <si>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</si>
  <si>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</si>
  <si>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</si>
  <si>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</si>
  <si>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</si>
  <si>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</si>
  <si>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</si>
  <si>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</si>
  <si>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</si>
  <si>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</si>
  <si>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</si>
  <si>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</si>
  <si>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</si>
  <si>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</si>
  <si>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</si>
  <si>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</si>
  <si>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</si>
  <si>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</si>
  <si>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</si>
  <si>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</si>
  <si>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</si>
  <si>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</si>
  <si>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</si>
  <si>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</si>
  <si>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</si>
  <si>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</si>
  <si>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</si>
  <si>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</si>
  <si>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</si>
  <si>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</si>
  <si>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</si>
  <si>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</si>
  <si>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</si>
  <si>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</si>
  <si>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</si>
  <si>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</si>
  <si>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</si>
  <si>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</si>
  <si>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</si>
  <si>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</si>
  <si>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</si>
  <si>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</si>
  <si>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</si>
  <si>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</si>
  <si>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</si>
  <si>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</si>
  <si>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</si>
  <si>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</si>
  <si>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</si>
  <si>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</si>
  <si>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</si>
  <si>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</si>
  <si>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</si>
  <si>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</si>
  <si>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</si>
  <si>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</si>
  <si>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</si>
  <si>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</si>
  <si>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</si>
  <si>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</si>
  <si>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</si>
  <si>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</si>
  <si>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</si>
  <si>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</si>
  <si>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</si>
  <si>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</si>
  <si>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</si>
  <si>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</si>
  <si>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</si>
  <si>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</si>
  <si>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</si>
  <si>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</si>
  <si>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</si>
  <si>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</si>
  <si>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</si>
  <si>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</si>
  <si>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</si>
  <si>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</si>
  <si>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</si>
  <si>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</si>
  <si>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</si>
  <si>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</si>
  <si>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</si>
  <si>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</si>
  <si>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</si>
  <si>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</si>
  <si>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</si>
  <si>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</si>
  <si>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</si>
  <si>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</si>
  <si>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</si>
  <si>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</si>
  <si>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</si>
  <si>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</si>
  <si>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</si>
  <si>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</si>
  <si>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</si>
  <si>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</si>
  <si>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</si>
  <si>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</si>
  <si>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</si>
  <si>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</si>
  <si>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</si>
  <si>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</si>
  <si>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</si>
  <si>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</si>
  <si>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</si>
  <si>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</si>
  <si>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</si>
  <si>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</si>
  <si>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</si>
  <si>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</si>
  <si>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</si>
  <si>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</si>
  <si>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</si>
  <si>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</si>
  <si>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</si>
  <si>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</si>
  <si>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</si>
  <si>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</si>
  <si>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</si>
  <si>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</si>
  <si>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</si>
  <si>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</si>
  <si>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</si>
  <si>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</si>
  <si>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</si>
  <si>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</si>
  <si>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</si>
  <si>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</si>
  <si>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</si>
  <si>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</si>
  <si>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</si>
  <si>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</si>
  <si>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</si>
  <si>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</si>
  <si>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</si>
  <si>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</si>
  <si>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</si>
  <si>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</si>
  <si>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</si>
  <si>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</si>
  <si>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</si>
  <si>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</si>
  <si>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</si>
  <si>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</si>
  <si>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</si>
  <si>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</si>
  <si>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</si>
  <si>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</si>
  <si>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</si>
  <si>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</si>
  <si>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</si>
  <si>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</si>
  <si>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</si>
  <si>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</si>
  <si>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</si>
  <si>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</si>
  <si>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</si>
  <si>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</si>
  <si>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</si>
  <si>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</si>
  <si>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</si>
  <si>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</si>
  <si>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</si>
  <si>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</si>
  <si>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</si>
  <si>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</si>
  <si>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</si>
  <si>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</si>
  <si>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</si>
  <si>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</si>
  <si>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</si>
  <si>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</si>
  <si>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</si>
  <si>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</si>
  <si>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</si>
  <si>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</si>
  <si>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</si>
  <si>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</si>
  <si>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</si>
  <si>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</si>
  <si>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</si>
  <si>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</si>
  <si>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</si>
  <si>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</si>
  <si>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</si>
  <si>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</si>
  <si>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</si>
  <si>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</si>
  <si>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</si>
  <si>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</si>
  <si>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</si>
  <si>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</si>
  <si>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</si>
  <si>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</si>
  <si>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</si>
  <si>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</si>
  <si>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</si>
  <si>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</si>
  <si>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</si>
  <si>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</si>
  <si>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</si>
  <si>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</si>
  <si>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</si>
  <si>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</si>
  <si>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</si>
  <si>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</si>
  <si>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</si>
  <si>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</si>
  <si>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</si>
  <si>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</si>
  <si>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</si>
  <si>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</si>
  <si>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</si>
  <si>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</si>
  <si>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</si>
  <si>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</si>
  <si>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</si>
  <si>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</si>
  <si>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</si>
  <si>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</si>
  <si>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</si>
  <si>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</si>
  <si>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</si>
  <si>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</si>
  <si>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</si>
  <si>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</si>
  <si>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</si>
  <si>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</si>
  <si>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</si>
  <si>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</si>
  <si>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</si>
  <si>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</si>
  <si>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</si>
  <si>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</si>
  <si>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</si>
  <si>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</si>
  <si>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</si>
  <si>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</si>
  <si>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</si>
  <si>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</si>
  <si>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</si>
  <si>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</si>
  <si>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</si>
  <si>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</si>
  <si>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</si>
  <si>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</si>
  <si>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</si>
  <si>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</si>
  <si>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</si>
  <si>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</si>
  <si>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</si>
  <si>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</si>
  <si>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</si>
  <si>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</si>
  <si>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</si>
  <si>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</si>
  <si>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</si>
  <si>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</si>
  <si>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</si>
  <si>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</si>
  <si>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</si>
  <si>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</si>
  <si>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</si>
  <si>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</si>
  <si>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</si>
  <si>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</si>
  <si>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</si>
  <si>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</si>
  <si>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</si>
  <si>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</si>
  <si>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</si>
  <si>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</si>
  <si>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</si>
  <si>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</si>
  <si>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</si>
  <si>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</si>
  <si>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</si>
  <si>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</si>
  <si>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</si>
  <si>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</si>
  <si>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</si>
  <si>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</si>
  <si>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</si>
  <si>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</si>
  <si>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</si>
  <si>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</si>
  <si>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</si>
  <si>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</si>
  <si>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</si>
  <si>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</si>
  <si>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</si>
  <si>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</si>
  <si>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</si>
  <si>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</si>
  <si>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</si>
  <si>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</si>
  <si>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</si>
  <si>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</si>
  <si>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</si>
  <si>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</si>
  <si>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</si>
  <si>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</si>
  <si>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</si>
  <si>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</si>
  <si>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</si>
  <si>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</si>
  <si>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</si>
  <si>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</si>
  <si>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</si>
  <si>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</si>
  <si>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</si>
  <si>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</si>
  <si>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</si>
  <si>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</si>
  <si>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</si>
  <si>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</si>
  <si>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</si>
  <si>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</si>
  <si>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</si>
  <si>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</si>
  <si>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</si>
  <si>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</si>
  <si>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</si>
  <si>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</si>
  <si>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</si>
  <si>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</si>
  <si>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</si>
  <si>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</si>
  <si>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</si>
  <si>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</si>
  <si>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</si>
  <si>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</si>
  <si>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</si>
  <si>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</si>
  <si>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</si>
  <si>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</si>
  <si>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</si>
  <si>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</si>
  <si>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</si>
  <si>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</si>
  <si>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</si>
  <si>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</si>
  <si>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</si>
  <si>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</si>
  <si>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</si>
  <si>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</si>
  <si>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</si>
  <si>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</si>
  <si>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</si>
  <si>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</si>
  <si>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</si>
  <si>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</si>
  <si>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</si>
  <si>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</si>
  <si>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</si>
  <si>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</si>
  <si>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</si>
  <si>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</si>
  <si>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</si>
  <si>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</si>
  <si>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</si>
  <si>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</si>
  <si>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</si>
  <si>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</si>
  <si>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</si>
  <si>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</si>
  <si>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</si>
  <si>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</si>
  <si>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</si>
  <si>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</si>
  <si>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</si>
  <si>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</si>
  <si>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</si>
  <si>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</si>
  <si>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</si>
  <si>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</si>
  <si>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</si>
  <si>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</si>
  <si>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</si>
  <si>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</si>
  <si>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</si>
  <si>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</si>
  <si>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</si>
  <si>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</si>
  <si>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</si>
  <si>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</si>
  <si>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</si>
  <si>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</si>
  <si>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</si>
  <si>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</si>
  <si>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</si>
  <si>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</si>
  <si>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</si>
  <si>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</si>
  <si>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</si>
  <si>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</si>
  <si>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</si>
  <si>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</si>
  <si>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</si>
  <si>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</si>
  <si>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</si>
  <si>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</si>
  <si>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</si>
  <si>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</si>
  <si>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</si>
  <si>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</si>
  <si>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</si>
  <si>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</si>
  <si>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</si>
  <si>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</si>
  <si>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</si>
  <si>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</si>
  <si>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</si>
  <si>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</si>
  <si>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</si>
  <si>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</si>
  <si>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</si>
  <si>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</si>
  <si>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</si>
  <si>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</si>
  <si>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</si>
  <si>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</si>
  <si>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</si>
  <si>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</si>
  <si>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</si>
  <si>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</si>
  <si>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</si>
  <si>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</si>
  <si>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</si>
  <si>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</si>
  <si>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</si>
  <si>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</si>
  <si>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</si>
  <si>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</si>
  <si>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</si>
  <si>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</si>
  <si>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</si>
  <si>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</si>
  <si>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</si>
  <si>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</si>
  <si>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</si>
  <si>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</si>
  <si>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</si>
  <si>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</si>
  <si>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</si>
  <si>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</si>
  <si>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</si>
  <si>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</si>
  <si>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</si>
  <si>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</si>
  <si>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</si>
  <si>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</si>
  <si>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</si>
  <si>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</si>
  <si>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</si>
  <si>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</si>
  <si>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</si>
  <si>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</si>
  <si>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</si>
  <si>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</si>
  <si>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</si>
  <si>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</si>
  <si>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</si>
  <si>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</si>
  <si>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</si>
  <si>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</si>
  <si>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</si>
  <si>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</si>
  <si>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</si>
  <si>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</si>
  <si>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</si>
  <si>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</si>
  <si>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</si>
  <si>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</si>
  <si>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</si>
  <si>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</si>
  <si>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</si>
  <si>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</si>
  <si>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</si>
  <si>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</si>
  <si>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</si>
  <si>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</si>
  <si>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</si>
  <si>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</si>
  <si>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</si>
  <si>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</si>
  <si>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</si>
  <si>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</si>
  <si>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</si>
  <si>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</si>
  <si>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</si>
  <si>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</si>
  <si>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</si>
  <si>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</si>
  <si>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</si>
  <si>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</si>
  <si>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</si>
  <si>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</si>
  <si>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</si>
  <si>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</si>
  <si>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</si>
  <si>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</si>
  <si>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</si>
  <si>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</si>
  <si>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</si>
  <si>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</si>
  <si>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</si>
  <si>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</si>
  <si>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</si>
  <si>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</si>
  <si>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</si>
  <si>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</si>
  <si>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</si>
  <si>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</si>
  <si>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</si>
  <si>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</si>
  <si>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</si>
  <si>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</si>
  <si>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</si>
  <si>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</si>
  <si>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</si>
  <si>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</si>
  <si>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</si>
  <si>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</si>
  <si>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</si>
  <si>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</si>
  <si>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</si>
  <si>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</si>
  <si>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</si>
  <si>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</si>
  <si>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</si>
  <si>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</si>
  <si>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</si>
  <si>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</si>
  <si>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</si>
  <si>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</si>
  <si>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</si>
  <si>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</si>
  <si>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</si>
  <si>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</si>
  <si>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</si>
  <si>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</si>
  <si>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</si>
  <si>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</si>
  <si>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</si>
  <si>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</si>
  <si>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</si>
  <si>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</si>
  <si>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</si>
  <si>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</si>
  <si>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</si>
  <si>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</si>
  <si>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</si>
  <si>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</si>
  <si>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</si>
  <si>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</si>
  <si>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</si>
  <si>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</si>
  <si>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</si>
  <si>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</si>
  <si>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</si>
  <si>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</si>
  <si>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</si>
  <si>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</si>
  <si>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</si>
  <si>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</si>
  <si>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</si>
  <si>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</si>
  <si>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</si>
  <si>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</si>
  <si>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</si>
  <si>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</si>
  <si>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</si>
  <si>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</si>
  <si>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</si>
  <si>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</si>
  <si>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</si>
  <si>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</si>
  <si>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</si>
  <si>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</si>
  <si>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</si>
  <si>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</si>
  <si>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</si>
  <si>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</si>
  <si>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</si>
  <si>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</si>
  <si>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</si>
  <si>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</si>
  <si>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</si>
  <si>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</si>
  <si>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</si>
  <si>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</si>
  <si>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</si>
  <si>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</si>
  <si>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</si>
  <si>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</si>
  <si>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</si>
  <si>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</si>
  <si>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</si>
  <si>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</si>
  <si>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</si>
  <si>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</si>
  <si>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</si>
  <si>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</si>
  <si>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</si>
  <si>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</si>
  <si>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</si>
  <si>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</si>
  <si>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</si>
  <si>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</si>
  <si>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</si>
  <si>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</si>
  <si>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</si>
  <si>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</si>
  <si>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</si>
  <si>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</si>
  <si>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</si>
  <si>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</si>
  <si>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</si>
  <si>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</si>
  <si>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</si>
  <si>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</si>
  <si>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</si>
  <si>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</si>
  <si>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</si>
  <si>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</si>
  <si>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</si>
  <si>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</si>
  <si>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</si>
  <si>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</si>
  <si>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</si>
  <si>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</si>
  <si>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</si>
  <si>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</si>
  <si>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</si>
  <si>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</si>
  <si>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</si>
  <si>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</si>
  <si>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</si>
  <si>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</si>
  <si>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</si>
  <si>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</si>
  <si>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</si>
  <si>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</si>
  <si>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</si>
  <si>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</si>
  <si>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</si>
  <si>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</si>
  <si>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</si>
  <si>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</si>
  <si>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</si>
  <si>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</si>
  <si>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</si>
  <si>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</si>
  <si>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</si>
  <si>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</si>
  <si>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</si>
  <si>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</si>
  <si>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</si>
  <si>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</si>
  <si>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</si>
  <si>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</si>
  <si>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</si>
  <si>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</si>
  <si>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</si>
  <si>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</si>
  <si>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</si>
  <si>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</si>
  <si>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</si>
  <si>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</si>
  <si>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</si>
  <si>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</si>
  <si>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</si>
  <si>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</si>
  <si>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</si>
  <si>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</si>
  <si>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</si>
  <si>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</si>
  <si>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</si>
  <si>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</si>
  <si>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</si>
  <si>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</si>
  <si>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</si>
  <si>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</si>
  <si>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</si>
  <si>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</si>
  <si>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</si>
  <si>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</si>
  <si>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</si>
  <si>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</si>
  <si>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</si>
  <si>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</si>
  <si>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</si>
  <si>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</si>
  <si>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</si>
  <si>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</si>
  <si>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</si>
  <si>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</si>
  <si>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</si>
  <si>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</si>
  <si>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</si>
  <si>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</si>
  <si>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</si>
  <si>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</si>
  <si>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</si>
  <si>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</si>
  <si>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</si>
  <si>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</si>
  <si>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</si>
  <si>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</si>
  <si>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</si>
  <si>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</si>
  <si>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</si>
  <si>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</si>
  <si>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</si>
  <si>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</si>
  <si>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</si>
  <si>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</si>
  <si>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</si>
  <si>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</si>
  <si>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</si>
  <si>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</si>
  <si>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</si>
  <si>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</si>
  <si>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</si>
  <si>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</si>
  <si>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</si>
  <si>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</si>
  <si>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</si>
  <si>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</si>
  <si>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</si>
  <si>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</si>
  <si>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</si>
  <si>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</si>
  <si>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</si>
  <si>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</si>
  <si>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</si>
  <si>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</si>
  <si>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</si>
  <si>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</si>
  <si>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</si>
  <si>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</si>
  <si>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</si>
  <si>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</si>
  <si>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</si>
  <si>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</si>
  <si>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</si>
  <si>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</si>
  <si>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</si>
  <si>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</si>
  <si>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</si>
  <si>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</si>
  <si>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</si>
  <si>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</si>
  <si>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</si>
  <si>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</si>
  <si>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</si>
  <si>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</si>
  <si>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</si>
  <si>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</si>
  <si>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</si>
  <si>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</si>
  <si>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</si>
  <si>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</si>
  <si>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</si>
  <si>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</si>
  <si>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</si>
  <si>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</si>
  <si>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</si>
  <si>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</si>
  <si>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</si>
  <si>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</si>
  <si>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</si>
  <si>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</si>
  <si>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</si>
  <si>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</si>
  <si>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</si>
  <si>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</si>
  <si>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</si>
  <si>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</si>
  <si>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</si>
  <si>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</si>
  <si>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</si>
  <si>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</si>
  <si>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</si>
  <si>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</si>
  <si>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</si>
  <si>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</si>
  <si>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</si>
  <si>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</si>
  <si>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</si>
  <si>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</si>
  <si>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</si>
  <si>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</si>
  <si>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</si>
  <si>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</si>
  <si>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</si>
  <si>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</si>
  <si>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</si>
  <si>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</si>
  <si>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</si>
  <si>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</si>
  <si>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</si>
  <si>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</si>
  <si>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</si>
  <si>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</si>
  <si>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</si>
  <si>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</si>
  <si>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</si>
  <si>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</si>
  <si>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</si>
  <si>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</si>
  <si>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</si>
  <si>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</si>
  <si>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</si>
  <si>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</si>
  <si>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</si>
  <si>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</si>
  <si>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</si>
  <si>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</si>
  <si>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</si>
  <si>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</si>
  <si>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</si>
  <si>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</si>
  <si>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</si>
  <si>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</si>
  <si>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</si>
  <si>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</si>
  <si>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</si>
  <si>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</si>
  <si>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</si>
  <si>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</si>
  <si>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</si>
  <si>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</si>
  <si>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</si>
  <si>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</si>
  <si>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</si>
  <si>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</si>
  <si>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</si>
  <si>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</si>
  <si>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</si>
  <si>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</si>
  <si>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</si>
  <si>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</si>
  <si>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</si>
  <si>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</si>
  <si>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</si>
  <si>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</si>
  <si>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</si>
  <si>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</si>
  <si>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</si>
  <si>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</si>
  <si>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</si>
  <si>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</si>
  <si>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</si>
  <si>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</si>
  <si>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</si>
  <si>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</si>
  <si>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</si>
  <si>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</si>
  <si>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</si>
  <si>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</si>
  <si>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</si>
  <si>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</si>
  <si>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</si>
  <si>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</si>
  <si>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</si>
  <si>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</si>
  <si>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</si>
  <si>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</si>
  <si>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</si>
  <si>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</si>
  <si>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</si>
  <si>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</si>
  <si>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</si>
  <si>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</si>
  <si>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</si>
  <si>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</si>
  <si>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</si>
  <si>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</si>
  <si>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</si>
  <si>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</si>
  <si>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</si>
  <si>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</si>
  <si>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</si>
  <si>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</si>
  <si>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</si>
  <si>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</si>
  <si>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</si>
  <si>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</si>
  <si>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</si>
  <si>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</si>
  <si>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</si>
  <si>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</si>
  <si>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</si>
  <si>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</si>
  <si>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</si>
  <si>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</si>
  <si>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</si>
  <si>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</si>
  <si>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</si>
  <si>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</si>
  <si>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</si>
  <si>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</si>
  <si>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</si>
  <si>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</si>
  <si>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</si>
  <si>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</si>
  <si>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</si>
  <si>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</si>
  <si>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</si>
  <si>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</si>
  <si>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</si>
  <si>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</si>
  <si>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</si>
  <si>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</si>
  <si>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</si>
  <si>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</si>
  <si>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</si>
  <si>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</si>
  <si>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</si>
  <si>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</si>
  <si>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</si>
  <si>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</si>
  <si>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</si>
  <si>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</si>
  <si>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</si>
  <si>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</si>
  <si>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</si>
  <si>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</si>
  <si>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</si>
  <si>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</si>
  <si>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</si>
  <si>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</si>
  <si>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</si>
  <si>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</si>
  <si>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</si>
  <si>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</si>
  <si>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</si>
  <si>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</si>
  <si>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</si>
  <si>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</si>
  <si>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</si>
  <si>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</si>
  <si>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</si>
  <si>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</si>
  <si>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</si>
  <si>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</si>
  <si>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</si>
  <si>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</si>
  <si>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</si>
  <si>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</si>
  <si>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</si>
  <si>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</si>
  <si>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</si>
  <si>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</si>
  <si>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</si>
  <si>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</si>
  <si>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</si>
  <si>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</si>
  <si>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</si>
  <si>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</si>
  <si>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</si>
  <si>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</si>
  <si>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</si>
  <si>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</si>
  <si>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</si>
  <si>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</si>
  <si>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</si>
  <si>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</si>
  <si>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</si>
  <si>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</si>
  <si>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</si>
  <si>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</si>
  <si>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</si>
  <si>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</si>
  <si>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</si>
  <si>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</si>
  <si>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</si>
  <si>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</si>
  <si>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</si>
  <si>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</si>
  <si>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</si>
  <si>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</si>
  <si>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</si>
  <si>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</si>
  <si>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</si>
  <si>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</si>
  <si>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</si>
  <si>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</si>
  <si>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</si>
  <si>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</si>
  <si>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</si>
  <si>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</si>
  <si>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</si>
  <si>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</si>
  <si>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</si>
  <si>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</si>
  <si>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</si>
  <si>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</si>
  <si>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</si>
  <si>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</si>
  <si>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</si>
  <si>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</si>
  <si>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</si>
  <si>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</si>
  <si>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</si>
  <si>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</si>
  <si>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</si>
  <si>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</si>
  <si>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</si>
  <si>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</si>
  <si>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</si>
  <si>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</si>
  <si>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</si>
  <si>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</si>
  <si>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</si>
  <si>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</si>
  <si>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</si>
  <si>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</si>
  <si>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</si>
  <si>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</si>
  <si>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</si>
  <si>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</si>
  <si>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</si>
  <si>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</si>
  <si>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</si>
  <si>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</si>
  <si>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</si>
  <si>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</si>
  <si>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</si>
  <si>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</si>
  <si>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</si>
  <si>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</si>
  <si>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</si>
  <si>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</si>
  <si>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</si>
  <si>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</si>
  <si>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</si>
  <si>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</si>
  <si>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</si>
  <si>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</si>
  <si>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</si>
  <si>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</si>
  <si>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</si>
  <si>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</si>
  <si>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</si>
  <si>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</si>
  <si>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</si>
  <si>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</si>
  <si>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</si>
  <si>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</si>
  <si>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</si>
  <si>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</si>
  <si>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</si>
  <si>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</si>
  <si>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</si>
  <si>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</si>
  <si>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</si>
  <si>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</si>
  <si>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</si>
  <si>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</si>
  <si>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</si>
  <si>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</si>
  <si>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</si>
  <si>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</si>
  <si>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</si>
  <si>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</si>
  <si>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</si>
  <si>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</si>
  <si>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</si>
  <si>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</si>
  <si>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</si>
  <si>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</si>
  <si>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</si>
  <si>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</si>
  <si>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</si>
  <si>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</si>
  <si>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</si>
  <si>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</si>
  <si>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</si>
  <si>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</si>
  <si>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</si>
  <si>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</si>
  <si>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</si>
  <si>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</si>
  <si>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</si>
  <si>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</si>
  <si>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</si>
  <si>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</si>
  <si>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</si>
  <si>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</si>
  <si>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</si>
  <si>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</si>
  <si>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</si>
  <si>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</si>
  <si>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</si>
  <si>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</si>
  <si>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</si>
  <si>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</si>
  <si>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</si>
  <si>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</si>
  <si>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</si>
  <si>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</si>
  <si>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</si>
  <si>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</si>
  <si>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</si>
  <si>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</si>
  <si>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</si>
  <si>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</si>
  <si>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</si>
  <si>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</si>
  <si>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</si>
  <si>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</si>
  <si>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</si>
  <si>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</si>
  <si>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</si>
  <si>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</si>
  <si>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</si>
  <si>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</si>
  <si>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</si>
  <si>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</si>
  <si>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</si>
  <si>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</si>
  <si>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</si>
  <si>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</si>
  <si>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</si>
  <si>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</si>
  <si>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</si>
  <si>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</si>
  <si>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</si>
  <si>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</si>
  <si>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</si>
  <si>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</si>
  <si>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</si>
  <si>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</si>
  <si>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</si>
  <si>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</si>
  <si>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</si>
  <si>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</si>
  <si>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</si>
  <si>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</si>
  <si>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</si>
  <si>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</si>
  <si>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</si>
  <si>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</si>
  <si>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</si>
  <si>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</si>
  <si>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</si>
  <si>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</si>
  <si>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</si>
  <si>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</si>
  <si>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</si>
  <si>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</si>
  <si>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</si>
  <si>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</si>
  <si>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</si>
  <si>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</si>
  <si>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</si>
  <si>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</si>
  <si>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</si>
  <si>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</si>
  <si>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</si>
  <si>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</si>
  <si>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</si>
  <si>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</si>
  <si>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</si>
  <si>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</si>
  <si>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</si>
  <si>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</si>
  <si>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</si>
  <si>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</si>
  <si>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</si>
  <si>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</si>
  <si>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</si>
  <si>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</si>
  <si>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</si>
  <si>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</si>
  <si>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</si>
  <si>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</si>
  <si>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</si>
  <si>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</si>
  <si>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</si>
  <si>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</si>
  <si>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</si>
  <si>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</si>
  <si>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</si>
  <si>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</si>
  <si>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</si>
  <si>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</si>
  <si>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</si>
  <si>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</si>
  <si>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</si>
  <si>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</si>
  <si>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</si>
  <si>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</si>
  <si>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</si>
  <si>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</si>
  <si>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</si>
  <si>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</si>
  <si>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</si>
  <si>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</si>
  <si>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</si>
  <si>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</si>
  <si>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</si>
  <si>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</si>
  <si>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</si>
  <si>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</si>
  <si>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</si>
  <si>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</si>
  <si>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</si>
  <si>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</si>
  <si>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</si>
  <si>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</si>
  <si>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</si>
  <si>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</si>
  <si>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</si>
  <si>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</si>
  <si>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</si>
  <si>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</si>
  <si>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</si>
  <si>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</si>
  <si>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</si>
  <si>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</si>
  <si>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</si>
  <si>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</si>
  <si>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</si>
  <si>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</si>
  <si>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</si>
  <si>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</si>
  <si>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</si>
  <si>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</si>
  <si>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</si>
  <si>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</si>
  <si>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</si>
  <si>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</si>
  <si>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</si>
  <si>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</si>
  <si>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</si>
  <si>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</si>
  <si>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</si>
  <si>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</si>
  <si>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</si>
  <si>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</si>
  <si>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</si>
  <si>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</si>
  <si>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</si>
  <si>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</si>
  <si>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</si>
  <si>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</si>
  <si>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</si>
  <si>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</si>
  <si>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</si>
  <si>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</si>
  <si>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</si>
  <si>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</si>
  <si>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</si>
  <si>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</si>
  <si>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</si>
  <si>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</si>
  <si>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</si>
  <si>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</si>
  <si>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</si>
  <si>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</si>
  <si>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</si>
  <si>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</si>
  <si>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</si>
  <si>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</si>
  <si>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</si>
  <si>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</si>
  <si>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</si>
  <si>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</si>
  <si>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</si>
  <si>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</si>
  <si>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</si>
  <si>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</si>
  <si>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</si>
  <si>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</si>
  <si>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</si>
  <si>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</si>
  <si>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</si>
  <si>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</si>
  <si>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</si>
  <si>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</si>
  <si>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</si>
  <si>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</si>
  <si>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</si>
  <si>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</si>
  <si>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</si>
  <si>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</si>
  <si>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</si>
  <si>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</si>
  <si>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</si>
  <si>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</si>
  <si>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</si>
  <si>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</si>
  <si>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</si>
  <si>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</si>
  <si>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</si>
  <si>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</si>
  <si>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</si>
  <si>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</si>
  <si>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</si>
  <si>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</si>
  <si>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</si>
  <si>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</si>
  <si>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</si>
  <si>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</si>
  <si>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</si>
  <si>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</si>
  <si>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</si>
  <si>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</si>
  <si>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</si>
  <si>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</si>
  <si>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</si>
  <si>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</si>
  <si>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</si>
  <si>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</si>
  <si>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</si>
  <si>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</si>
  <si>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</si>
  <si>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</si>
  <si>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</si>
  <si>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</si>
  <si>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</si>
  <si>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</si>
  <si>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</si>
  <si>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</si>
  <si>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</si>
  <si>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</si>
  <si>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</si>
  <si>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</si>
  <si>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</si>
  <si>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</si>
  <si>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</si>
  <si>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</si>
  <si>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</si>
  <si>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</si>
  <si>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</si>
  <si>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</si>
  <si>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</si>
  <si>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</si>
  <si>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</si>
  <si>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</si>
  <si>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</si>
  <si>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</si>
  <si>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</si>
  <si>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</si>
  <si>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</si>
  <si>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</si>
  <si>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</si>
  <si>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</si>
  <si>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</si>
  <si>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</si>
  <si>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</si>
  <si>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</si>
  <si>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</si>
  <si>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</si>
  <si>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</si>
  <si>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</si>
  <si>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</si>
  <si>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</si>
  <si>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</si>
  <si>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</si>
  <si>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</si>
  <si>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</si>
  <si>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</si>
  <si>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</si>
  <si>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</si>
  <si>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</si>
  <si>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</si>
  <si>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</si>
  <si>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</si>
  <si>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</si>
  <si>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</si>
  <si>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</si>
  <si>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</si>
  <si>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</si>
  <si>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</si>
  <si>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</si>
  <si>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</si>
  <si>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</si>
  <si>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</si>
  <si>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</si>
  <si>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</si>
  <si>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</si>
  <si>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</si>
  <si>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</si>
  <si>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</si>
  <si>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</si>
  <si>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</si>
  <si>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</si>
  <si>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</si>
  <si>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</si>
  <si>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</si>
  <si>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</si>
  <si>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</si>
  <si>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</si>
  <si>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</si>
  <si>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</si>
  <si>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</si>
  <si>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</si>
  <si>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</si>
  <si>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</si>
  <si>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</si>
  <si>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</si>
  <si>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</si>
  <si>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</si>
  <si>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</si>
  <si>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</si>
  <si>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</si>
  <si>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</si>
  <si>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</si>
  <si>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</si>
  <si>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</si>
  <si>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</si>
  <si>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</si>
  <si>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</si>
  <si>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</si>
  <si>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</si>
  <si>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</si>
  <si>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</si>
  <si>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</si>
  <si>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</si>
  <si>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</si>
  <si>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</si>
  <si>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</si>
  <si>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</si>
  <si>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</si>
  <si>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</si>
  <si>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</si>
  <si>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</si>
  <si>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</si>
  <si>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</si>
  <si>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</si>
  <si>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</si>
  <si>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</si>
  <si>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</si>
  <si>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</si>
  <si>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</si>
  <si>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</si>
  <si>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</si>
  <si>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</si>
  <si>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</si>
  <si>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</si>
  <si>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</si>
  <si>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</si>
  <si>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</si>
  <si>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</si>
  <si>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</si>
  <si>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</si>
  <si>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</si>
  <si>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</si>
  <si>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</si>
  <si>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</si>
  <si>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</si>
  <si>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</si>
  <si>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</si>
  <si>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</si>
  <si>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</si>
  <si>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</si>
  <si>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</si>
  <si>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</si>
  <si>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</si>
  <si>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</si>
  <si>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</si>
  <si>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</si>
  <si>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</si>
  <si>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</si>
  <si>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</si>
  <si>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</si>
  <si>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</si>
  <si>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</si>
  <si>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</si>
  <si>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</si>
  <si>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</si>
  <si>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</si>
  <si>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</si>
  <si>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</si>
  <si>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</si>
  <si>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</si>
  <si>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</si>
  <si>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</si>
  <si>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</si>
  <si>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</si>
  <si>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</si>
  <si>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</si>
  <si>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</si>
  <si>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</si>
  <si>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</si>
  <si>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</si>
  <si>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</si>
  <si>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</si>
  <si>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</si>
  <si>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</si>
  <si>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</si>
  <si>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</si>
  <si>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</si>
  <si>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</si>
  <si>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</si>
  <si>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</si>
  <si>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</si>
  <si>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</si>
  <si>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</si>
  <si>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</si>
  <si>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</si>
  <si>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</si>
  <si>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</si>
  <si>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</si>
  <si>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</si>
  <si>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</si>
  <si>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</si>
  <si>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</si>
  <si>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</si>
  <si>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</si>
  <si>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</si>
  <si>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</si>
  <si>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</si>
  <si>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</si>
  <si>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</si>
  <si>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</si>
  <si>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</si>
  <si>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</si>
  <si>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</si>
  <si>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</si>
  <si>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</si>
  <si>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</si>
  <si>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</si>
  <si>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</si>
  <si>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</si>
  <si>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</si>
  <si>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</si>
  <si>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</si>
  <si>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</si>
  <si>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</si>
  <si>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</si>
  <si>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</si>
  <si>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</si>
  <si>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</si>
  <si>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</si>
  <si>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</si>
  <si>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</si>
  <si>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</si>
  <si>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</si>
  <si>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</si>
  <si>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</si>
  <si>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</si>
  <si>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</si>
  <si>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</si>
  <si>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</si>
  <si>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</si>
  <si>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</si>
  <si>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</si>
  <si>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</si>
  <si>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</si>
  <si>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</si>
  <si>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</si>
  <si>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</si>
  <si>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</si>
  <si>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</si>
  <si>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</si>
  <si>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</si>
  <si>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</si>
  <si>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</si>
  <si>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</si>
  <si>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</si>
  <si>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</si>
  <si>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</si>
  <si>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</si>
  <si>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</si>
  <si>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</si>
  <si>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</si>
  <si>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</si>
  <si>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</si>
  <si>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</si>
  <si>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</si>
  <si>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</si>
  <si>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</si>
  <si>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</si>
  <si>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</si>
  <si>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</si>
  <si>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</si>
  <si>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</si>
  <si>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</si>
  <si>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</si>
  <si>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</si>
  <si>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</si>
  <si>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</si>
  <si>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</si>
  <si>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</si>
  <si>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</si>
  <si>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</si>
  <si>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</si>
  <si>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</si>
  <si>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</si>
  <si>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</si>
  <si>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</si>
  <si>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</si>
  <si>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</si>
  <si>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</si>
  <si>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</si>
  <si>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</si>
  <si>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</si>
  <si>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</si>
  <si>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</si>
  <si>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</si>
  <si>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</si>
  <si>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</si>
  <si>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</si>
  <si>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</si>
  <si>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</si>
  <si>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</si>
  <si>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</si>
  <si>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</si>
  <si>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</si>
  <si>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</si>
  <si>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</si>
  <si>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</si>
  <si>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</si>
  <si>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</si>
  <si>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</si>
  <si>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</si>
  <si>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</si>
  <si>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</si>
  <si>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</si>
  <si>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</si>
  <si>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</si>
  <si>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</si>
  <si>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</si>
  <si>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</si>
  <si>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</si>
  <si>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</si>
  <si>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</si>
  <si>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</si>
  <si>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</si>
  <si>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</si>
  <si>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</si>
  <si>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</si>
  <si>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</si>
  <si>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</si>
  <si>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</si>
  <si>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</si>
  <si>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</si>
  <si>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</si>
  <si>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</si>
  <si>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</si>
  <si>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</si>
  <si>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</si>
  <si>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</si>
  <si>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</si>
  <si>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</si>
  <si>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</si>
  <si>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</si>
  <si>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</si>
  <si>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</si>
  <si>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</si>
  <si>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</si>
  <si>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</si>
  <si>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</si>
  <si>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</si>
  <si>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</si>
  <si>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</si>
  <si>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</si>
  <si>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</si>
  <si>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</si>
  <si>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</si>
  <si>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</si>
  <si>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</si>
  <si>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</si>
  <si>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</si>
  <si>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</si>
  <si>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</si>
  <si>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</si>
  <si>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</si>
  <si>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</si>
  <si>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</si>
  <si>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</si>
  <si>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</si>
  <si>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</si>
  <si>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</si>
  <si>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</si>
  <si>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</si>
  <si>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</si>
  <si>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</si>
  <si>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</si>
  <si>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</si>
  <si>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</si>
  <si>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</si>
  <si>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</si>
  <si>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</si>
  <si>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</si>
  <si>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</si>
  <si>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</si>
  <si>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</si>
  <si>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</si>
  <si>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</si>
  <si>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</si>
  <si>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</si>
  <si>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</si>
  <si>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</si>
  <si>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</si>
  <si>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</si>
  <si>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</si>
  <si>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</si>
  <si>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</si>
  <si>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</si>
  <si>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</si>
  <si>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</si>
  <si>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</si>
  <si>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</si>
  <si>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</si>
  <si>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</si>
  <si>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</si>
  <si>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</si>
  <si>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</si>
  <si>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</si>
  <si>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</si>
  <si>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</si>
  <si>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</si>
  <si>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</si>
  <si>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</si>
  <si>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</si>
  <si>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</si>
  <si>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</si>
  <si>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</si>
  <si>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</si>
  <si>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</si>
  <si>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</si>
  <si>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</si>
  <si>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</si>
  <si>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</si>
  <si>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</si>
  <si>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</si>
  <si>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</si>
  <si>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</si>
  <si>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</si>
  <si>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</si>
  <si>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</si>
  <si>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</si>
  <si>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</si>
  <si>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</si>
  <si>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</si>
  <si>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</si>
  <si>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</si>
  <si>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</si>
  <si>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</si>
  <si>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</si>
  <si>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</si>
  <si>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</si>
  <si>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</si>
  <si>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</si>
  <si>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</si>
  <si>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</si>
  <si>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</si>
  <si>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</si>
  <si>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</si>
  <si>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</si>
  <si>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</si>
  <si>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</si>
  <si>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</si>
  <si>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</si>
  <si>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</si>
  <si>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</si>
  <si>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</si>
  <si>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</si>
  <si>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</si>
  <si>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</si>
  <si>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</si>
  <si>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</si>
  <si>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</si>
  <si>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</si>
  <si>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</si>
  <si>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</si>
  <si>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</si>
  <si>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</si>
  <si>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</si>
  <si>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</si>
  <si>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</si>
  <si>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</si>
  <si>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</si>
  <si>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</si>
  <si>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</si>
  <si>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</si>
  <si>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</si>
  <si>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</si>
  <si>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</si>
  <si>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</si>
  <si>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</si>
  <si>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</si>
  <si>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</si>
  <si>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</si>
  <si>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</si>
  <si>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</si>
  <si>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</si>
  <si>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</si>
  <si>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</si>
  <si>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</si>
  <si>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</si>
  <si>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</si>
  <si>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</si>
  <si>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</si>
  <si>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</si>
  <si>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</si>
  <si>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</si>
  <si>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</si>
  <si>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</si>
  <si>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</si>
  <si>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</si>
  <si>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</si>
  <si>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</si>
  <si>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</si>
  <si>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</si>
  <si>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</si>
  <si>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</si>
  <si>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</si>
  <si>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</si>
  <si>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</si>
  <si>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</si>
  <si>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</si>
  <si>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</si>
  <si>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</si>
  <si>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</si>
  <si>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</si>
  <si>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</si>
  <si>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</si>
  <si>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</si>
  <si>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</si>
  <si>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</si>
  <si>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</si>
  <si>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</si>
  <si>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</si>
  <si>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</si>
  <si>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</si>
  <si>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</si>
  <si>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</si>
  <si>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</si>
  <si>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</si>
  <si>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</si>
  <si>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</si>
  <si>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</si>
  <si>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</si>
  <si>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</si>
  <si>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</si>
  <si>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</si>
  <si>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</si>
  <si>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</si>
  <si>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</si>
  <si>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</si>
  <si>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</si>
  <si>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</si>
  <si>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</si>
  <si>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</si>
  <si>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</si>
  <si>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</si>
  <si>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</si>
  <si>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</si>
  <si>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</si>
  <si>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</si>
  <si>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</si>
  <si>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</si>
  <si>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</si>
  <si>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</si>
  <si>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</si>
  <si>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</si>
  <si>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</si>
  <si>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</si>
  <si>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</si>
  <si>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</si>
  <si>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</si>
  <si>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</si>
  <si>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</si>
  <si>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</si>
  <si>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</si>
  <si>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</si>
  <si>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</si>
  <si>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</si>
  <si>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</si>
  <si>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</si>
  <si>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</si>
  <si>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</si>
  <si>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</si>
  <si>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</si>
  <si>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</si>
  <si>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</si>
  <si>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</si>
  <si>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</si>
  <si>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</si>
  <si>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</si>
  <si>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</si>
  <si>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</si>
  <si>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</si>
  <si>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</si>
  <si>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</si>
  <si>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</si>
  <si>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</si>
  <si>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</si>
  <si>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</si>
  <si>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</si>
  <si>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</si>
  <si>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</si>
  <si>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</si>
  <si>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</si>
  <si>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</si>
  <si>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</si>
  <si>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</si>
  <si>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</si>
  <si>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</si>
  <si>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</si>
  <si>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</si>
  <si>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</si>
  <si>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</si>
  <si>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</si>
  <si>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</si>
  <si>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</si>
  <si>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</si>
  <si>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</si>
  <si>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</si>
  <si>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</si>
  <si>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</si>
  <si>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</si>
  <si>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</si>
  <si>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</si>
  <si>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</si>
  <si>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</si>
  <si>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</si>
  <si>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</si>
  <si>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</si>
  <si>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</si>
  <si>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</si>
  <si>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</si>
  <si>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</si>
  <si>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</si>
  <si>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</si>
  <si>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</si>
  <si>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</si>
  <si>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</si>
  <si>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</si>
  <si>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</si>
  <si>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</si>
  <si>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</si>
  <si>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</si>
  <si>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</si>
  <si>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</si>
  <si>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</si>
  <si>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</si>
  <si>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</si>
  <si>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</si>
  <si>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</si>
  <si>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</si>
  <si>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</si>
  <si>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</si>
  <si>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</si>
  <si>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</si>
  <si>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</si>
  <si>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</si>
  <si>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</si>
  <si>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</si>
  <si>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</si>
  <si>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</si>
  <si>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</si>
  <si>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</si>
  <si>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</si>
  <si>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</si>
  <si>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</si>
  <si>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</si>
  <si>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</si>
  <si>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</si>
  <si>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</si>
  <si>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</si>
  <si>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</si>
  <si>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</si>
  <si>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</si>
  <si>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</si>
  <si>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</si>
  <si>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</si>
  <si>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</si>
  <si>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</si>
  <si>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</si>
  <si>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</si>
  <si>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</si>
  <si>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</si>
  <si>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</si>
  <si>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</si>
  <si>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</si>
  <si>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</si>
  <si>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</si>
  <si>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</si>
  <si>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</si>
  <si>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</si>
  <si>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</si>
  <si>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</si>
  <si>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</si>
  <si>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</si>
  <si>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</si>
  <si>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</si>
  <si>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</si>
  <si>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</si>
  <si>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</si>
  <si>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</si>
  <si>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</si>
  <si>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</si>
  <si>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</si>
  <si>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</si>
  <si>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</si>
  <si>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</si>
  <si>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</si>
  <si>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</si>
  <si>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</si>
  <si>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</si>
  <si>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</si>
  <si>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</si>
  <si>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</si>
  <si>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</si>
  <si>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</si>
  <si>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</si>
  <si>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</si>
  <si>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</si>
  <si>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</si>
  <si>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</si>
  <si>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</si>
  <si>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</si>
  <si>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</si>
  <si>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</si>
  <si>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</si>
  <si>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</si>
  <si>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</si>
  <si>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</si>
  <si>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</si>
  <si>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</si>
  <si>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</si>
  <si>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</si>
  <si>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</si>
  <si>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</si>
  <si>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</si>
  <si>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</si>
  <si>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</si>
  <si>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</si>
  <si>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</si>
  <si>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</si>
  <si>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</si>
  <si>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</si>
  <si>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</si>
  <si>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</si>
  <si>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</si>
  <si>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</si>
  <si>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</si>
  <si>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</si>
  <si>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</si>
  <si>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</si>
  <si>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</si>
  <si>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</si>
  <si>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</si>
  <si>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</si>
  <si>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</si>
  <si>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</si>
  <si>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</si>
  <si>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</si>
  <si>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</si>
  <si>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</si>
  <si>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</si>
  <si>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</si>
  <si>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</si>
  <si>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</si>
  <si>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</si>
  <si>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</si>
  <si>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</si>
  <si>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</si>
  <si>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</si>
  <si>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</si>
  <si>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</si>
  <si>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</si>
  <si>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</si>
  <si>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</si>
  <si>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</si>
  <si>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</si>
  <si>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</si>
  <si>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</si>
  <si>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</si>
  <si>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</si>
  <si>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</si>
  <si>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</si>
  <si>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</si>
  <si>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</si>
  <si>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</si>
  <si>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</si>
  <si>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</si>
  <si>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</si>
  <si>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</si>
  <si>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</si>
  <si>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</si>
  <si>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</si>
  <si>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</si>
  <si>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</si>
  <si>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</si>
  <si>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</si>
  <si>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</si>
  <si>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</si>
  <si>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</si>
  <si>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</si>
  <si>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</si>
  <si>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</si>
  <si>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</si>
  <si>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</si>
  <si>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</si>
  <si>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</si>
  <si>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</si>
  <si>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</si>
  <si>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</si>
  <si>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</si>
  <si>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</si>
  <si>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</si>
  <si>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</si>
  <si>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</si>
  <si>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</si>
  <si>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</si>
  <si>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</si>
  <si>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</si>
  <si>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</si>
  <si>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</si>
  <si>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</si>
  <si>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</si>
  <si>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</si>
  <si>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</si>
  <si>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</si>
  <si>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</si>
  <si>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</si>
  <si>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</si>
  <si>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</si>
  <si>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</si>
  <si>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</si>
  <si>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</si>
  <si>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</si>
  <si>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</si>
  <si>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</si>
  <si>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</si>
  <si>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</si>
  <si>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</si>
  <si>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</si>
  <si>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</si>
  <si>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</si>
  <si>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</si>
  <si>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</si>
  <si>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</si>
  <si>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</si>
  <si>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</si>
  <si>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</si>
  <si>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</si>
  <si>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</si>
  <si>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</si>
  <si>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</si>
  <si>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</si>
  <si>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</si>
  <si>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</si>
  <si>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</si>
  <si>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</si>
  <si>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</si>
  <si>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</si>
  <si>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</si>
  <si>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</si>
  <si>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</si>
  <si>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</si>
  <si>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</si>
  <si>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</si>
  <si>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</si>
  <si>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</si>
  <si>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</si>
  <si>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</si>
  <si>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</si>
  <si>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</si>
  <si>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</si>
  <si>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</si>
  <si>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</si>
  <si>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</si>
  <si>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</si>
  <si>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</si>
  <si>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</si>
  <si>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</si>
  <si>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</si>
  <si>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</si>
  <si>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</si>
  <si>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</si>
  <si>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</si>
  <si>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</si>
  <si>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</si>
  <si>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</si>
  <si>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</si>
  <si>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</si>
  <si>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</si>
  <si>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</si>
  <si>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</si>
  <si>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</si>
  <si>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</si>
  <si>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</si>
  <si>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</si>
  <si>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</si>
  <si>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</si>
  <si>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</si>
  <si>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</si>
  <si>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</si>
  <si>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</si>
  <si>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</si>
  <si>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</si>
  <si>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</si>
  <si>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</si>
  <si>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</si>
  <si>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</si>
  <si>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</si>
  <si>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</si>
  <si>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</si>
  <si>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</si>
  <si>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</si>
  <si>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</si>
  <si>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</si>
  <si>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</si>
  <si>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</si>
  <si>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</si>
  <si>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</si>
  <si>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</si>
  <si>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</si>
  <si>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</si>
  <si>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</si>
  <si>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</si>
  <si>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</si>
  <si>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</si>
  <si>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</si>
  <si>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</si>
  <si>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</si>
  <si>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</si>
  <si>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</si>
  <si>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</si>
  <si>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</si>
  <si>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</si>
  <si>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</si>
  <si>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</si>
  <si>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</si>
  <si>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</si>
  <si>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</si>
  <si>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</si>
  <si>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</si>
  <si>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</si>
  <si>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</si>
  <si>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</si>
  <si>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</si>
  <si>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</si>
  <si>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</si>
  <si>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</si>
  <si>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</si>
  <si>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</si>
  <si>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</si>
  <si>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</si>
  <si>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</si>
  <si>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</si>
  <si>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</si>
  <si>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</si>
  <si>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</si>
  <si>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</si>
  <si>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</si>
  <si>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</si>
  <si>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</si>
  <si>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</si>
  <si>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</si>
  <si>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</si>
  <si>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</si>
  <si>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</si>
  <si>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</si>
  <si>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</si>
  <si>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</si>
  <si>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</si>
  <si>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</si>
  <si>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</si>
  <si>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</si>
  <si>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</si>
  <si>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</si>
  <si>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</si>
  <si>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</si>
  <si>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</si>
  <si>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</si>
  <si>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</si>
  <si>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</si>
  <si>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</si>
  <si>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</si>
  <si>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</si>
  <si>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</si>
  <si>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</si>
  <si>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</si>
  <si>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</si>
  <si>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</si>
  <si>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</si>
  <si>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</si>
  <si>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</si>
  <si>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</si>
  <si>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</si>
  <si>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</si>
  <si>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</si>
  <si>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</si>
  <si>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</si>
  <si>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</si>
  <si>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</si>
  <si>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</si>
  <si>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</si>
  <si>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</si>
  <si>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</si>
  <si>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</si>
  <si>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</si>
  <si>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</si>
  <si>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</si>
  <si>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</si>
  <si>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</si>
  <si>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</si>
  <si>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</si>
  <si>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</si>
  <si>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</si>
  <si>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</si>
  <si>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</si>
  <si>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</si>
  <si>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</si>
  <si>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</si>
  <si>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</si>
  <si>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</si>
  <si>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</si>
  <si>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</si>
  <si>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</si>
  <si>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</si>
  <si>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</si>
  <si>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</si>
  <si>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</si>
  <si>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</si>
  <si>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</si>
  <si>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</si>
  <si>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</si>
  <si>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</si>
  <si>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</si>
  <si>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</si>
  <si>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</si>
  <si>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</si>
  <si>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</si>
  <si>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</si>
  <si>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</si>
  <si>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</si>
  <si>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</si>
  <si>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</si>
  <si>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</si>
  <si>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</si>
  <si>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</si>
  <si>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</si>
  <si>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</si>
  <si>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</si>
  <si>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</si>
  <si>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</si>
  <si>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</si>
  <si>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</si>
  <si>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</si>
  <si>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</si>
  <si>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</si>
  <si>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</si>
  <si>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</si>
  <si>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</si>
  <si>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</si>
  <si>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</si>
  <si>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</si>
  <si>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</si>
  <si>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</si>
  <si>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</si>
  <si>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</si>
  <si>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</si>
  <si>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</si>
  <si>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</si>
  <si>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</si>
  <si>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</si>
  <si>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</si>
  <si>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</si>
  <si>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</si>
  <si>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</si>
  <si>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</si>
  <si>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</si>
  <si>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</si>
  <si>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</si>
  <si>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</si>
  <si>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</si>
  <si>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</si>
  <si>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</si>
  <si>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</si>
  <si>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</si>
  <si>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</si>
  <si>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</si>
  <si>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</si>
  <si>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</si>
  <si>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</si>
  <si>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</si>
  <si>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</si>
  <si>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</si>
  <si>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</si>
  <si>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</si>
  <si>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</si>
  <si>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</si>
  <si>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</si>
  <si>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</si>
  <si>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</si>
  <si>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</si>
  <si>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</si>
  <si>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</si>
  <si>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</si>
  <si>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</si>
  <si>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</si>
  <si>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</si>
  <si>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</si>
  <si>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</si>
  <si>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</si>
  <si>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</si>
  <si>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</si>
  <si>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</si>
  <si>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</si>
  <si>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</si>
  <si>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</si>
  <si>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</si>
  <si>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</si>
  <si>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</si>
  <si>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</si>
  <si>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</si>
  <si>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</si>
  <si>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</si>
  <si>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</si>
  <si>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</si>
  <si>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</si>
  <si>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</si>
  <si>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</si>
  <si>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</si>
  <si>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</si>
  <si>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</si>
  <si>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</si>
  <si>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</si>
  <si>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</si>
  <si>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</si>
  <si>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</si>
  <si>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</si>
  <si>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</si>
  <si>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</si>
  <si>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</si>
  <si>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</si>
  <si>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</si>
  <si>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</si>
  <si>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</si>
  <si>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</si>
  <si>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</si>
  <si>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</si>
  <si>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</si>
  <si>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</si>
  <si>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</si>
  <si>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</si>
  <si>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</si>
  <si>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</si>
  <si>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</si>
  <si>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</si>
  <si>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</si>
  <si>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</si>
  <si>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</si>
  <si>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</si>
  <si>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</si>
  <si>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</si>
  <si>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</si>
  <si>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</si>
  <si>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</si>
  <si>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</si>
  <si>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</si>
  <si>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</si>
  <si>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</si>
  <si>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</si>
  <si>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</si>
  <si>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</si>
  <si>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</si>
  <si>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</si>
  <si>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</si>
  <si>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</si>
  <si>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</si>
  <si>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</si>
  <si>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</si>
  <si>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</si>
  <si>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</si>
  <si>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</si>
  <si>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</si>
  <si>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</si>
  <si>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</si>
  <si>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</si>
  <si>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</si>
  <si>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</si>
  <si>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</si>
  <si>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</si>
  <si>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</si>
  <si>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</si>
  <si>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</si>
  <si>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</si>
  <si>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</si>
  <si>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</si>
  <si>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</si>
  <si>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</si>
  <si>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</si>
  <si>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</si>
  <si>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</si>
  <si>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</si>
  <si>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</si>
  <si>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</si>
  <si>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</si>
  <si>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</si>
  <si>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</si>
  <si>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</si>
  <si>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</si>
  <si>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</si>
  <si>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</si>
  <si>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</si>
  <si>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</si>
  <si>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</si>
  <si>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</si>
  <si>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</si>
  <si>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</si>
  <si>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</si>
  <si>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</si>
  <si>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</si>
  <si>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</si>
  <si>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</si>
  <si>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</si>
  <si>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</si>
  <si>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</si>
  <si>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</si>
  <si>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</si>
  <si>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</si>
  <si>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</si>
  <si>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</si>
  <si>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</si>
  <si>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</si>
  <si>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</si>
  <si>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</si>
  <si>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</si>
  <si>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</si>
  <si>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</si>
  <si>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</si>
  <si>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</si>
  <si>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</si>
  <si>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</si>
  <si>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</si>
  <si>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</si>
  <si>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</si>
  <si>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</si>
  <si>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</si>
  <si>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</si>
  <si>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</si>
  <si>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</si>
  <si>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</si>
  <si>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</si>
  <si>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</si>
  <si>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</si>
  <si>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</si>
  <si>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</si>
  <si>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</si>
  <si>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</si>
  <si>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</si>
  <si>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</si>
  <si>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</si>
  <si>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</si>
  <si>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</si>
  <si>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</si>
  <si>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</si>
  <si>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</si>
  <si>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</si>
  <si>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</si>
  <si>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</si>
  <si>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</si>
  <si>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</si>
  <si>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</si>
  <si>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</si>
  <si>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</si>
  <si>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</si>
  <si>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</si>
  <si>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</si>
  <si>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</si>
  <si>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</si>
  <si>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</si>
  <si>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</si>
  <si>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</si>
  <si>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</si>
  <si>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</si>
  <si>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</si>
  <si>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</si>
  <si>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</si>
  <si>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</si>
  <si>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</si>
  <si>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</si>
  <si>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</si>
  <si>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</si>
  <si>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</si>
  <si>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</si>
  <si>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</si>
  <si>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</si>
  <si>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</si>
  <si>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</si>
  <si>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</si>
  <si>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</si>
  <si>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</si>
  <si>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</si>
  <si>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</si>
  <si>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</si>
  <si>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</si>
  <si>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</si>
  <si>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</si>
  <si>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</si>
  <si>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</si>
  <si>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</si>
  <si>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</si>
  <si>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</si>
  <si>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</si>
  <si>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</si>
  <si>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</si>
  <si>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</si>
  <si>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</si>
  <si>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</si>
  <si>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</si>
  <si>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</si>
  <si>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</si>
  <si>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</si>
  <si>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</si>
  <si>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</si>
  <si>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</si>
  <si>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</si>
  <si>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</si>
  <si>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</si>
  <si>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</si>
  <si>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</si>
  <si>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</si>
  <si>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</si>
  <si>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</si>
  <si>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</si>
  <si>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</si>
  <si>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</si>
  <si>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</si>
  <si>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</si>
  <si>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</si>
  <si>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</si>
  <si>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</si>
  <si>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</si>
  <si>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</si>
  <si>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</si>
  <si>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</si>
  <si>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</si>
  <si>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</si>
  <si>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</si>
  <si>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</si>
  <si>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</si>
  <si>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</si>
  <si>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</si>
  <si>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</si>
  <si>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</si>
  <si>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</si>
  <si>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</si>
  <si>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</si>
  <si>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</si>
  <si>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</si>
  <si>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</si>
  <si>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</si>
  <si>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</si>
  <si>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</si>
  <si>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</si>
  <si>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</si>
  <si>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</si>
  <si>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</si>
  <si>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</si>
  <si>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</si>
  <si>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</si>
  <si>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</si>
  <si>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</si>
  <si>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</si>
  <si>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</si>
  <si>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</si>
  <si>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</si>
  <si>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</si>
  <si>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</si>
  <si>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</si>
  <si>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</si>
  <si>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</si>
  <si>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</si>
  <si>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</si>
  <si>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</si>
  <si>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</si>
  <si>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</si>
  <si>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</si>
  <si>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</si>
  <si>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</si>
  <si>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</si>
  <si>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</si>
  <si>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</si>
  <si>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</si>
  <si>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</si>
  <si>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</si>
  <si>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</si>
  <si>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</si>
  <si>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</si>
  <si>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</si>
  <si>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</si>
  <si>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</si>
  <si>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</si>
  <si>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</si>
  <si>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</si>
  <si>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</si>
  <si>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</si>
  <si>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</si>
  <si>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</si>
  <si>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</si>
  <si>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</si>
  <si>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</si>
  <si>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</si>
  <si>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</si>
  <si>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</si>
  <si>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</si>
  <si>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</si>
  <si>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</si>
  <si>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</si>
  <si>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</si>
  <si>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</si>
  <si>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</si>
  <si>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</si>
  <si>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</si>
  <si>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</si>
  <si>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</si>
  <si>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</si>
  <si>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</si>
  <si>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</si>
  <si>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</si>
  <si>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</si>
  <si>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</si>
  <si>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</si>
  <si>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</si>
  <si>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</si>
  <si>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</si>
  <si>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</si>
  <si>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</si>
  <si>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</si>
  <si>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</si>
  <si>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</si>
  <si>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</si>
  <si>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</si>
  <si>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</si>
  <si>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</si>
  <si>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</si>
  <si>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</si>
  <si>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</si>
  <si>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</si>
  <si>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</si>
  <si>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</si>
  <si>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</si>
  <si>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</si>
  <si>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</si>
  <si>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</si>
  <si>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</si>
  <si>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</si>
  <si>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</si>
  <si>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</si>
  <si>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</si>
  <si>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</si>
  <si>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</si>
  <si>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</si>
  <si>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</si>
  <si>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</si>
  <si>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</si>
  <si>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</si>
  <si>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</si>
  <si>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</si>
  <si>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</si>
  <si>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</si>
  <si>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</si>
  <si>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</si>
  <si>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</si>
  <si>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</si>
  <si>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</si>
  <si>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</si>
  <si>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</si>
  <si>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</si>
  <si>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</si>
  <si>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</si>
  <si>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</si>
  <si>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</si>
  <si>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</si>
  <si>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</si>
  <si>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</si>
  <si>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</si>
  <si>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</si>
  <si>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</si>
  <si>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</si>
  <si>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</si>
  <si>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</si>
  <si>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</si>
  <si>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</si>
  <si>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</si>
  <si>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</si>
  <si>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</si>
  <si>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</si>
  <si>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</si>
  <si>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</si>
  <si>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</si>
  <si>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</si>
  <si>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</si>
  <si>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</si>
  <si>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</si>
  <si>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</si>
  <si>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</si>
  <si>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</si>
  <si>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</si>
  <si>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</si>
  <si>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</si>
  <si>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</si>
  <si>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</si>
  <si>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</si>
  <si>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</si>
  <si>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</si>
  <si>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</si>
  <si>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</si>
  <si>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</si>
  <si>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</si>
  <si>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</si>
  <si>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</si>
  <si>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</si>
  <si>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</si>
  <si>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</si>
  <si>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</si>
  <si>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</si>
  <si>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</si>
  <si>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</si>
  <si>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</si>
  <si>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</si>
  <si>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</si>
  <si>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</si>
  <si>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</si>
  <si>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</si>
  <si>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</si>
  <si>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</si>
  <si>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</si>
  <si>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</si>
  <si>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</si>
  <si>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</si>
  <si>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</si>
  <si>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</si>
  <si>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</si>
  <si>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</si>
  <si>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</si>
  <si>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</si>
  <si>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</si>
  <si>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</si>
  <si>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</si>
  <si>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</si>
  <si>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</si>
  <si>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</si>
  <si>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</si>
  <si>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</si>
  <si>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</si>
  <si>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</si>
  <si>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</si>
  <si>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</si>
  <si>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</si>
  <si>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</si>
  <si>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</si>
  <si>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</si>
  <si>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</si>
  <si>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</si>
  <si>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</si>
  <si>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</si>
  <si>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</si>
  <si>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</si>
  <si>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</si>
  <si>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</si>
  <si>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</si>
  <si>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</si>
  <si>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</si>
  <si>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</si>
  <si>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</si>
  <si>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</si>
  <si>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</si>
  <si>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</si>
  <si>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</si>
  <si>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</si>
  <si>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</si>
  <si>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</si>
  <si>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</si>
  <si>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</si>
  <si>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</si>
  <si>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</si>
  <si>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</si>
  <si>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</si>
  <si>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</si>
  <si>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</si>
  <si>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</si>
  <si>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</si>
  <si>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</si>
  <si>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</si>
  <si>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</si>
  <si>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</si>
  <si>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</si>
  <si>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</si>
  <si>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</si>
  <si>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</si>
  <si>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</si>
  <si>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</si>
  <si>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</si>
  <si>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</si>
  <si>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</si>
  <si>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</si>
  <si>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</si>
  <si>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</si>
  <si>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</si>
  <si>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</si>
  <si>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</si>
  <si>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</si>
  <si>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</si>
  <si>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</si>
  <si>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</si>
  <si>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</si>
  <si>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</si>
  <si>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</si>
  <si>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</si>
  <si>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</si>
  <si>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</si>
  <si>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</si>
  <si>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</si>
  <si>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</si>
  <si>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</si>
  <si>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</si>
  <si>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</si>
  <si>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</si>
  <si>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</si>
  <si>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</si>
  <si>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</si>
  <si>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</si>
  <si>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</si>
  <si>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</si>
  <si>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</si>
  <si>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</si>
  <si>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</si>
  <si>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</si>
  <si>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</si>
  <si>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</si>
  <si>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</si>
  <si>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</si>
  <si>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</si>
  <si>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</si>
  <si>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</si>
  <si>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</si>
  <si>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</si>
  <si>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</si>
  <si>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</si>
  <si>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</si>
  <si>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</si>
  <si>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</si>
  <si>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</si>
  <si>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</si>
  <si>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</si>
  <si>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</si>
  <si>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</si>
  <si>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</si>
  <si>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</si>
  <si>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</si>
  <si>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</si>
  <si>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</si>
  <si>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</si>
  <si>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</si>
  <si>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</si>
  <si>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</si>
  <si>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</si>
  <si>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</si>
  <si>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</si>
  <si>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</si>
  <si>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</si>
  <si>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</si>
  <si>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</si>
  <si>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</si>
  <si>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</si>
  <si>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</si>
  <si>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</si>
  <si>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</si>
  <si>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</si>
  <si>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</si>
  <si>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</si>
  <si>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</si>
  <si>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</si>
  <si>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</si>
  <si>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</si>
  <si>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</si>
  <si>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</si>
  <si>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</si>
  <si>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</si>
  <si>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</si>
  <si>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</si>
  <si>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</si>
  <si>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</si>
  <si>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</si>
  <si>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</si>
  <si>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</si>
  <si>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</si>
  <si>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</si>
  <si>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</si>
  <si>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</si>
  <si>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</si>
  <si>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</si>
  <si>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</si>
  <si>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</si>
  <si>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</si>
  <si>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</si>
  <si>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</si>
  <si>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</si>
  <si>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</si>
  <si>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</si>
  <si>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</si>
  <si>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</si>
  <si>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</si>
  <si>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</si>
  <si>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</si>
  <si>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</si>
  <si>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</si>
  <si>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</si>
  <si>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</si>
  <si>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</si>
  <si>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</si>
  <si>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</si>
  <si>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</si>
  <si>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</si>
  <si>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</si>
  <si>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</si>
  <si>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</si>
  <si>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</si>
  <si>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</si>
  <si>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</si>
  <si>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</si>
  <si>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</si>
  <si>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</si>
  <si>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</si>
  <si>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</si>
  <si>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</si>
  <si>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</si>
  <si>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</si>
  <si>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</si>
  <si>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</si>
  <si>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</si>
  <si>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</si>
  <si>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</si>
  <si>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</si>
  <si>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</si>
  <si>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</si>
  <si>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</si>
  <si>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</si>
  <si>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</si>
  <si>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</si>
  <si>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</si>
  <si>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</si>
  <si>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</si>
  <si>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</si>
  <si>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</si>
  <si>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</si>
  <si>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</si>
  <si>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</si>
  <si>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</si>
  <si>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</si>
  <si>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</si>
  <si>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</si>
  <si>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</si>
  <si>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</si>
  <si>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</si>
  <si>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</si>
  <si>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</si>
  <si>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</si>
  <si>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</si>
  <si>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</si>
  <si>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</si>
  <si>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</si>
  <si>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</si>
  <si>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</si>
  <si>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</si>
  <si>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</si>
  <si>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</si>
  <si>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</si>
  <si>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</si>
  <si>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</si>
  <si>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</si>
  <si>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</si>
  <si>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</si>
  <si>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</si>
  <si>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</si>
  <si>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</si>
  <si>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</si>
  <si>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</si>
  <si>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</si>
  <si>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</si>
  <si>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</si>
  <si>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</si>
  <si>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</si>
  <si>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</si>
  <si>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</si>
  <si>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</si>
  <si>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</si>
  <si>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</si>
  <si>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</si>
  <si>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</si>
  <si>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</si>
  <si>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</si>
  <si>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</si>
  <si>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</si>
  <si>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</si>
  <si>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</si>
  <si>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</si>
  <si>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</si>
  <si>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</si>
  <si>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</si>
  <si>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</si>
  <si>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</si>
  <si>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</si>
  <si>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</si>
  <si>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</si>
  <si>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</si>
  <si>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</si>
  <si>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</si>
  <si>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</si>
  <si>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</si>
  <si>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</si>
  <si>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</si>
  <si>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</si>
  <si>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</si>
  <si>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</si>
  <si>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</si>
  <si>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</si>
  <si>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</si>
  <si>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</si>
  <si>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</si>
  <si>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</si>
  <si>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</si>
  <si>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</si>
  <si>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</si>
  <si>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</si>
  <si>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</si>
  <si>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</si>
  <si>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</si>
  <si>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</si>
  <si>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</si>
  <si>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</si>
  <si>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</si>
  <si>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</si>
  <si>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</si>
  <si>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</si>
  <si>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</si>
  <si>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</si>
  <si>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</si>
  <si>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</si>
  <si>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</si>
  <si>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</si>
  <si>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</si>
  <si>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</si>
  <si>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</si>
  <si>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</si>
  <si>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</si>
  <si>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</si>
  <si>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</si>
  <si>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</si>
  <si>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</si>
  <si>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</si>
  <si>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</si>
  <si>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</si>
  <si>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</si>
  <si>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</si>
  <si>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</si>
  <si>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</si>
  <si>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</si>
  <si>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</si>
  <si>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</si>
  <si>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</si>
  <si>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</si>
  <si>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</si>
  <si>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</si>
  <si>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</si>
  <si>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</si>
  <si>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</si>
  <si>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</si>
  <si>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</si>
  <si>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</si>
  <si>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</si>
  <si>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</si>
  <si>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</si>
  <si>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</si>
  <si>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</si>
  <si>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</si>
  <si>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</si>
  <si>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</si>
  <si>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</si>
  <si>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</si>
  <si>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</si>
  <si>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</si>
  <si>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</si>
  <si>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</si>
  <si>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</si>
  <si>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</si>
  <si>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</si>
  <si>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</si>
  <si>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</si>
  <si>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</si>
  <si>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</si>
  <si>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</si>
  <si>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</si>
  <si>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</si>
  <si>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</si>
  <si>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</si>
  <si>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</si>
  <si>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</si>
  <si>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</si>
  <si>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</si>
  <si>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</si>
  <si>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</si>
  <si>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</si>
  <si>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</si>
  <si>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</si>
  <si>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</si>
  <si>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</si>
  <si>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</si>
  <si>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</si>
  <si>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</si>
  <si>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</si>
  <si>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</si>
  <si>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</si>
  <si>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</si>
  <si>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</si>
  <si>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</si>
  <si>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</si>
  <si>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</si>
  <si>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</si>
  <si>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</si>
  <si>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</si>
  <si>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</si>
  <si>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</si>
  <si>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</si>
  <si>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</si>
  <si>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</si>
  <si>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</si>
  <si>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</si>
  <si>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</si>
  <si>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</si>
  <si>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</si>
  <si>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</si>
  <si>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</si>
  <si>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</si>
  <si>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</si>
  <si>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</si>
  <si>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</si>
  <si>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</si>
  <si>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</si>
  <si>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</si>
  <si>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</si>
  <si>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</si>
  <si>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</si>
  <si>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</si>
  <si>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</si>
  <si>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</si>
  <si>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</si>
  <si>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</si>
  <si>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</si>
  <si>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</si>
  <si>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</si>
  <si>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</si>
  <si>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</si>
  <si>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</si>
  <si>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</si>
  <si>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</si>
  <si>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</si>
  <si>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</si>
  <si>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</si>
  <si>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</si>
  <si>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</si>
  <si>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</si>
  <si>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</si>
  <si>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</si>
  <si>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</si>
  <si>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</si>
  <si>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</si>
  <si>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</si>
  <si>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</si>
  <si>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</si>
  <si>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</si>
  <si>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</si>
  <si>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</si>
  <si>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</si>
  <si>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</si>
  <si>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</si>
  <si>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</si>
  <si>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</si>
  <si>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</si>
  <si>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</si>
  <si>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</si>
  <si>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</si>
  <si>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</si>
  <si>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</si>
  <si>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</si>
  <si>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</si>
  <si>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</si>
  <si>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</si>
  <si>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</si>
  <si>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</si>
  <si>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</si>
  <si>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</si>
  <si>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</si>
  <si>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</si>
  <si>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</si>
  <si>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</si>
  <si>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</si>
  <si>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</si>
  <si>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</si>
  <si>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</si>
  <si>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</si>
  <si>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</si>
  <si>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</si>
  <si>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</si>
  <si>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</si>
  <si>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</si>
  <si>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</si>
  <si>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</si>
  <si>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</si>
  <si>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</si>
  <si>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</si>
  <si>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</si>
  <si>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</si>
  <si>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</si>
  <si>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</si>
  <si>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</si>
  <si>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</si>
  <si>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</si>
  <si>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</si>
  <si>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</si>
  <si>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</si>
  <si>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</si>
  <si>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</si>
  <si>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</si>
  <si>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</si>
  <si>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</si>
  <si>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</si>
  <si>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</si>
  <si>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</si>
  <si>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</si>
  <si>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</si>
  <si>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</si>
  <si>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</si>
  <si>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</si>
  <si>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</si>
  <si>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</si>
  <si>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</si>
  <si>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</si>
  <si>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</si>
  <si>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</si>
  <si>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</si>
  <si>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</si>
  <si>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</si>
  <si>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</si>
  <si>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</si>
  <si>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</si>
  <si>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</si>
  <si>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</si>
  <si>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</si>
  <si>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</si>
  <si>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</si>
  <si>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</si>
  <si>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</si>
  <si>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</si>
  <si>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</si>
  <si>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</si>
  <si>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</si>
  <si>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</si>
  <si>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</si>
  <si>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</si>
  <si>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</si>
  <si>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</si>
  <si>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</si>
  <si>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</si>
  <si>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</si>
  <si>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</si>
  <si>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</si>
  <si>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</si>
  <si>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</si>
  <si>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</si>
  <si>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</si>
  <si>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</si>
  <si>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</si>
  <si>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</si>
  <si>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</si>
  <si>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</si>
  <si>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</si>
  <si>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</si>
  <si>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</si>
  <si>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</si>
  <si>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</si>
  <si>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</si>
  <si>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</si>
  <si>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</si>
  <si>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</si>
  <si>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</si>
  <si>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</si>
  <si>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</si>
  <si>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</si>
  <si>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</si>
  <si>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</si>
  <si>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</si>
  <si>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</si>
  <si>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</si>
  <si>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</si>
  <si>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</si>
  <si>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</si>
  <si>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</si>
  <si>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</si>
  <si>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</si>
  <si>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</si>
  <si>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</si>
  <si>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</si>
  <si>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</si>
  <si>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</si>
  <si>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</si>
  <si>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</si>
  <si>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</si>
  <si>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</si>
  <si>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</si>
  <si>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</si>
  <si>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</si>
  <si>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</si>
  <si>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</si>
  <si>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</si>
  <si>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</si>
  <si>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</si>
  <si>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</si>
  <si>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</si>
  <si>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</si>
  <si>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</si>
  <si>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</si>
  <si>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</si>
  <si>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</si>
  <si>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</si>
  <si>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</si>
  <si>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</si>
  <si>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</si>
  <si>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</si>
  <si>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</si>
  <si>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</si>
  <si>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</si>
  <si>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</si>
  <si>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</si>
  <si>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</si>
  <si>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</si>
  <si>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</si>
  <si>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</si>
  <si>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</si>
  <si>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</si>
  <si>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</si>
  <si>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</si>
  <si>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</si>
  <si>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</si>
  <si>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</si>
  <si>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</si>
  <si>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</si>
  <si>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</si>
  <si>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</si>
  <si>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</si>
  <si>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</si>
  <si>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</si>
  <si>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</si>
  <si>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</si>
  <si>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</si>
  <si>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</si>
  <si>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</si>
  <si>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</si>
  <si>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</si>
  <si>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</si>
  <si>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</si>
  <si>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</si>
  <si>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</si>
  <si>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</si>
  <si>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</si>
  <si>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</si>
  <si>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</si>
  <si>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</si>
  <si>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</si>
  <si>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</si>
  <si>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</si>
  <si>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</si>
  <si>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</si>
  <si>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</si>
  <si>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</si>
  <si>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</si>
  <si>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</si>
  <si>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</si>
  <si>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</si>
  <si>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</si>
  <si>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</si>
  <si>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</si>
  <si>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</si>
  <si>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</si>
  <si>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</si>
  <si>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</si>
  <si>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</si>
  <si>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</si>
  <si>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</si>
  <si>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</si>
  <si>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</si>
  <si>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</si>
  <si>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</si>
  <si>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</si>
  <si>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</si>
  <si>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</si>
  <si>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</si>
  <si>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</si>
  <si>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</si>
  <si>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</si>
  <si>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</si>
  <si>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</si>
  <si>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</si>
  <si>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</si>
  <si>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</si>
  <si>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</si>
  <si>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</si>
  <si>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</si>
  <si>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</si>
  <si>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</si>
  <si>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</si>
  <si>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</si>
  <si>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</si>
  <si>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</si>
  <si>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</si>
  <si>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</si>
  <si>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</si>
  <si>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</si>
  <si>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</si>
  <si>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</si>
  <si>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</si>
  <si>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</si>
  <si>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</si>
  <si>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</si>
  <si>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</si>
  <si>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</si>
  <si>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</si>
  <si>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</si>
  <si>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</si>
  <si>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</si>
  <si>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</si>
  <si>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</si>
  <si>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</si>
  <si>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</si>
  <si>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</si>
  <si>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</si>
  <si>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</si>
  <si>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</si>
  <si>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</si>
  <si>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</si>
  <si>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</si>
  <si>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</si>
  <si>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</si>
  <si>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</si>
  <si>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</si>
  <si>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</si>
  <si>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</si>
  <si>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</si>
  <si>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</si>
  <si>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</si>
  <si>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</si>
  <si>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</si>
  <si>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</si>
  <si>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</si>
  <si>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</si>
  <si>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</si>
  <si>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</si>
  <si>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</si>
  <si>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</si>
  <si>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</si>
  <si>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</si>
  <si>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</si>
  <si>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</si>
  <si>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</si>
  <si>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</si>
  <si>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</si>
  <si>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</si>
  <si>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</si>
  <si>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</si>
  <si>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</si>
  <si>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</si>
  <si>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</si>
  <si>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</si>
  <si>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</si>
  <si>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</si>
  <si>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</si>
  <si>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</si>
  <si>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</si>
  <si>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</si>
  <si>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</si>
  <si>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</si>
  <si>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</si>
  <si>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</si>
  <si>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</si>
  <si>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</si>
  <si>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</si>
  <si>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</si>
  <si>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</si>
  <si>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</si>
  <si>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</si>
  <si>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</si>
  <si>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</si>
  <si>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</si>
  <si>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</si>
  <si>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</si>
  <si>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</si>
  <si>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</si>
  <si>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</si>
  <si>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</si>
  <si>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</si>
  <si>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</si>
  <si>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</si>
  <si>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</si>
  <si>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</si>
  <si>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</si>
  <si>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</si>
  <si>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</si>
  <si>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</si>
  <si>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</si>
  <si>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</si>
  <si>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</si>
  <si>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</si>
  <si>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</si>
  <si>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</si>
  <si>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</si>
  <si>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</si>
  <si>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</si>
  <si>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</si>
  <si>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</si>
  <si>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</si>
  <si>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</si>
  <si>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</si>
  <si>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</si>
  <si>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</si>
  <si>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</si>
  <si>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</si>
  <si>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</si>
  <si>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</si>
  <si>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</si>
  <si>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</si>
  <si>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</si>
  <si>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</si>
  <si>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</si>
  <si>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</si>
  <si>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</si>
  <si>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</si>
  <si>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</si>
  <si>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</si>
  <si>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</si>
  <si>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</si>
  <si>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</si>
  <si>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</si>
  <si>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</si>
  <si>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</si>
  <si>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</si>
  <si>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</si>
  <si>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</si>
  <si>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</si>
  <si>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</si>
  <si>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</si>
  <si>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</si>
  <si>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</si>
  <si>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</si>
  <si>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</si>
  <si>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</si>
  <si>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</si>
  <si>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</si>
  <si>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</si>
  <si>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</si>
  <si>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</si>
  <si>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</si>
  <si>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</si>
  <si>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</si>
  <si>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</si>
  <si>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</si>
  <si>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</si>
  <si>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</si>
  <si>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</si>
  <si>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</si>
  <si>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</si>
  <si>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</si>
  <si>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</si>
  <si>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</si>
  <si>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</si>
  <si>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</si>
  <si>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</si>
  <si>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</si>
  <si>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</si>
  <si>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</si>
  <si>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</si>
  <si>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</si>
  <si>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</si>
  <si>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</si>
  <si>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</si>
  <si>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</si>
  <si>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</si>
  <si>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</si>
  <si>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</si>
  <si>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</si>
  <si>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</si>
  <si>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</si>
  <si>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</si>
  <si>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</si>
  <si>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</si>
  <si>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</si>
  <si>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</si>
  <si>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</si>
  <si>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</si>
  <si>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</si>
  <si>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</si>
  <si>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</si>
  <si>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</si>
  <si>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</si>
  <si>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</si>
  <si>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</si>
  <si>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</si>
  <si>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</si>
  <si>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</si>
  <si>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</si>
  <si>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</si>
  <si>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</si>
  <si>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</si>
  <si>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</si>
  <si>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</si>
  <si>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</si>
  <si>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</si>
  <si>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</si>
  <si>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</si>
  <si>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</si>
  <si>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</si>
  <si>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</si>
  <si>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</si>
  <si>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</si>
  <si>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</si>
  <si>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</si>
  <si>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</si>
  <si>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</si>
  <si>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</si>
  <si>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</si>
  <si>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</si>
  <si>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</si>
  <si>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</si>
  <si>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</si>
  <si>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</si>
  <si>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</si>
  <si>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</si>
  <si>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</si>
  <si>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</si>
  <si>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</si>
  <si>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</si>
  <si>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</si>
  <si>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</si>
  <si>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</si>
  <si>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</si>
  <si>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</si>
  <si>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</si>
  <si>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</si>
  <si>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</si>
  <si>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</si>
  <si>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</si>
  <si>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</si>
  <si>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</si>
  <si>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</si>
  <si>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</si>
  <si>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</si>
  <si>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</si>
  <si>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</si>
  <si>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</si>
  <si>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</si>
  <si>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</si>
  <si>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</si>
  <si>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</si>
  <si>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</si>
  <si>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</si>
  <si>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</si>
  <si>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</si>
  <si>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</si>
  <si>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</si>
  <si>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</si>
  <si>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</si>
  <si>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</si>
  <si>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</si>
  <si>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</si>
  <si>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</si>
  <si>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</si>
  <si>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</si>
  <si>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</si>
  <si>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</si>
  <si>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</si>
  <si>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</si>
  <si>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</si>
  <si>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</si>
  <si>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</si>
  <si>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</si>
  <si>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</si>
  <si>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</si>
  <si>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</si>
  <si>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</si>
  <si>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</si>
  <si>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</si>
  <si>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</si>
  <si>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</si>
  <si>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</si>
  <si>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</si>
  <si>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</si>
  <si>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</si>
  <si>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</si>
  <si>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</si>
  <si>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</si>
  <si>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</si>
  <si>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</si>
  <si>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</si>
  <si>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</si>
  <si>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</si>
  <si>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</si>
  <si>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</si>
  <si>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</si>
  <si>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</si>
  <si>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</si>
  <si>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</si>
  <si>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</si>
  <si>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</si>
  <si>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</si>
  <si>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</si>
  <si>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</si>
  <si>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</si>
  <si>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</si>
  <si>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</si>
  <si>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</si>
  <si>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</si>
  <si>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</si>
  <si>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</si>
  <si>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</si>
  <si>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</si>
  <si>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</si>
  <si>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</si>
  <si>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</si>
  <si>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</si>
  <si>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</si>
  <si>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</si>
  <si>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</si>
  <si>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</si>
  <si>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</si>
  <si>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</si>
  <si>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</si>
  <si>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</si>
  <si>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</si>
  <si>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</si>
  <si>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</si>
  <si>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</si>
  <si>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</si>
  <si>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</si>
  <si>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</si>
  <si>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</si>
  <si>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</si>
  <si>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</si>
  <si>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</si>
  <si>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</si>
  <si>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</si>
  <si>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</si>
  <si>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</si>
  <si>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</si>
  <si>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</si>
  <si>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</si>
  <si>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</si>
  <si>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</si>
  <si>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</si>
  <si>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</si>
  <si>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</si>
  <si>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</si>
  <si>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</si>
  <si>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</si>
  <si>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</si>
  <si>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</si>
  <si>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</si>
  <si>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</si>
  <si>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</si>
  <si>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</si>
  <si>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</si>
  <si>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</si>
  <si>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</si>
  <si>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</si>
  <si>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</si>
  <si>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</si>
  <si>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</si>
  <si>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</si>
  <si>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</si>
  <si>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</si>
  <si>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</si>
  <si>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</si>
  <si>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</si>
  <si>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</si>
  <si>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</si>
  <si>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</si>
  <si>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</si>
  <si>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</si>
  <si>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</si>
  <si>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</si>
  <si>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</si>
  <si>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</si>
  <si>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</si>
  <si>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</si>
  <si>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</si>
  <si>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</si>
  <si>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</si>
  <si>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</si>
  <si>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</si>
  <si>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</si>
  <si>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</si>
  <si>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</si>
  <si>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</si>
  <si>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</si>
  <si>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</si>
  <si>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</si>
  <si>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</si>
  <si>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</si>
  <si>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</si>
  <si>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</si>
  <si>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</si>
  <si>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</si>
  <si>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</si>
  <si>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</si>
  <si>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</si>
  <si>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</si>
  <si>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</si>
  <si>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</si>
  <si>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</si>
  <si>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</si>
  <si>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</si>
  <si>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</si>
  <si>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</si>
  <si>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</si>
  <si>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</si>
  <si>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</si>
  <si>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</si>
  <si>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</si>
  <si>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</si>
  <si>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</si>
  <si>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</si>
  <si>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</si>
  <si>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</si>
  <si>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</si>
  <si>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</si>
  <si>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</si>
  <si>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</si>
  <si>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</si>
  <si>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</si>
  <si>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</si>
  <si>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</si>
  <si>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</si>
  <si>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</si>
  <si>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</si>
  <si>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</si>
  <si>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</si>
  <si>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</si>
  <si>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</si>
  <si>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</si>
  <si>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</si>
  <si>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</si>
  <si>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</si>
  <si>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</si>
  <si>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</si>
  <si>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</si>
  <si>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</si>
  <si>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</si>
  <si>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</si>
  <si>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</si>
  <si>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</si>
  <si>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</si>
  <si>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</si>
  <si>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</si>
  <si>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</si>
  <si>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</si>
  <si>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</si>
  <si>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</si>
  <si>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</si>
  <si>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</si>
  <si>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</si>
  <si>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</si>
  <si>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</si>
  <si>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</si>
  <si>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</si>
  <si>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</si>
  <si>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</si>
  <si>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</si>
  <si>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</si>
  <si>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</si>
  <si>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</si>
  <si>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</si>
  <si>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</si>
  <si>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</si>
  <si>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</si>
  <si>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</si>
  <si>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</si>
  <si>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</si>
  <si>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</si>
  <si>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</si>
  <si>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</si>
  <si>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</si>
  <si>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</si>
  <si>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</si>
  <si>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</si>
  <si>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</si>
  <si>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</si>
  <si>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</si>
  <si>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</si>
  <si>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</si>
  <si>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</si>
  <si>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</si>
  <si>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</si>
  <si>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</si>
  <si>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</si>
  <si>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</si>
  <si>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</si>
  <si>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</si>
  <si>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</si>
  <si>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</si>
  <si>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</si>
  <si>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</si>
  <si>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</si>
  <si>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</si>
  <si>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</si>
  <si>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</si>
  <si>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</si>
  <si>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</si>
  <si>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</si>
  <si>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</si>
  <si>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</si>
  <si>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</si>
  <si>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</si>
  <si>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</si>
  <si>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</si>
  <si>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</si>
  <si>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</si>
  <si>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</si>
  <si>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</si>
  <si>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</si>
  <si>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</si>
  <si>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</si>
  <si>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</si>
  <si>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</si>
  <si>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</si>
  <si>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</si>
  <si>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</si>
  <si>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</si>
  <si>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</si>
  <si>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</si>
  <si>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</si>
  <si>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</si>
  <si>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</si>
  <si>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</si>
  <si>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</si>
  <si>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</si>
  <si>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</si>
  <si>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</si>
  <si>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</si>
  <si>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</si>
  <si>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</si>
  <si>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</si>
  <si>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</si>
  <si>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</si>
  <si>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</si>
  <si>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</si>
  <si>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</si>
  <si>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</si>
  <si>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</si>
  <si>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</si>
  <si>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</si>
  <si>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</si>
  <si>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</si>
  <si>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</si>
  <si>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</si>
  <si>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</si>
  <si>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</si>
  <si>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</si>
  <si>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</si>
  <si>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</si>
  <si>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</si>
  <si>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</si>
  <si>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</si>
  <si>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</si>
  <si>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</si>
  <si>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</si>
  <si>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</si>
  <si>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</si>
  <si>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</si>
  <si>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</si>
  <si>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</si>
  <si>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</si>
  <si>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</si>
  <si>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</si>
  <si>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</si>
  <si>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</si>
  <si>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</si>
  <si>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</si>
  <si>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</si>
  <si>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</si>
  <si>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</si>
  <si>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</si>
  <si>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</si>
  <si>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</si>
  <si>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</si>
  <si>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</si>
  <si>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</si>
  <si>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</si>
  <si>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</si>
  <si>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</si>
  <si>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</si>
  <si>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</si>
  <si>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</si>
  <si>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</si>
  <si>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</si>
  <si>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</si>
  <si>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</si>
  <si>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</si>
  <si>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</si>
  <si>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</si>
  <si>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</si>
  <si>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</si>
  <si>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</si>
  <si>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</si>
  <si>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</si>
  <si>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</si>
  <si>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</si>
  <si>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</si>
  <si>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</si>
  <si>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</si>
  <si>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</si>
  <si>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</si>
  <si>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</si>
  <si>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</si>
  <si>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</si>
  <si>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</si>
  <si>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</si>
  <si>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</si>
  <si>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</si>
  <si>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</si>
  <si>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</si>
  <si>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</si>
  <si>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</si>
  <si>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</si>
  <si>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</si>
  <si>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</si>
  <si>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</si>
  <si>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</si>
  <si>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</si>
  <si>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</si>
  <si>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</si>
  <si>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</si>
  <si>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</si>
  <si>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</si>
  <si>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</si>
  <si>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</si>
  <si>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</si>
  <si>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</si>
  <si>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</si>
  <si>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</si>
  <si>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</si>
  <si>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</si>
  <si>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</si>
  <si>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</si>
  <si>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</si>
  <si>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</si>
  <si>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</si>
  <si>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</si>
  <si>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</si>
  <si>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</si>
  <si>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</si>
  <si>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</si>
  <si>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</si>
  <si>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</si>
  <si>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</si>
  <si>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</si>
  <si>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</si>
  <si>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</si>
  <si>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</si>
  <si>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</si>
  <si>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</si>
  <si>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</si>
  <si>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</si>
  <si>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</si>
  <si>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</si>
  <si>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</si>
  <si>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</si>
  <si>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</si>
  <si>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</si>
  <si>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</si>
  <si>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</si>
  <si>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</si>
  <si>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</si>
  <si>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</si>
  <si>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</si>
  <si>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</si>
  <si>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</si>
  <si>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</si>
  <si>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</si>
  <si>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</si>
  <si>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</si>
  <si>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</si>
  <si>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</si>
  <si>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</si>
  <si>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</si>
  <si>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</si>
  <si>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</si>
  <si>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</si>
  <si>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</si>
  <si>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</si>
  <si>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</si>
  <si>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</si>
  <si>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</si>
  <si>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</si>
  <si>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</si>
  <si>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</si>
  <si>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</si>
  <si>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</si>
  <si>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</si>
  <si>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</si>
  <si>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</si>
  <si>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</si>
  <si>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</si>
  <si>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</si>
  <si>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</si>
  <si>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</si>
  <si>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</si>
  <si>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</si>
  <si>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</si>
  <si>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</si>
  <si>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</si>
  <si>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</si>
  <si>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</si>
  <si>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</si>
  <si>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</si>
  <si>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</si>
  <si>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</si>
  <si>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</si>
  <si>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</si>
  <si>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</si>
  <si>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</si>
  <si>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</si>
  <si>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</si>
  <si>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</si>
  <si>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</si>
  <si>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</si>
  <si>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</si>
  <si>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</si>
  <si>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</si>
  <si>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</si>
  <si>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</si>
  <si>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</si>
  <si>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</si>
  <si>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</si>
  <si>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</si>
  <si>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</si>
  <si>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</si>
  <si>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</si>
  <si>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</si>
  <si>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</si>
  <si>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</si>
  <si>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</si>
  <si>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</si>
  <si>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</si>
  <si>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</si>
  <si>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</si>
  <si>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</si>
  <si>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</si>
  <si>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</si>
  <si>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</si>
  <si>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</si>
  <si>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</si>
  <si>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</si>
  <si>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</si>
  <si>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</si>
  <si>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</si>
  <si>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</si>
  <si>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</si>
  <si>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</si>
  <si>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</si>
  <si>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</si>
  <si>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</si>
  <si>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</si>
  <si>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</si>
  <si>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</si>
  <si>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</si>
  <si>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</si>
  <si>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</si>
  <si>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</si>
  <si>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</si>
  <si>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</si>
  <si>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</si>
  <si>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</si>
  <si>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</si>
  <si>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</si>
  <si>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</si>
  <si>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</si>
  <si>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</si>
  <si>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</si>
  <si>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</si>
  <si>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</si>
  <si>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</si>
  <si>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</si>
  <si>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</si>
  <si>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</si>
  <si>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</si>
  <si>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</si>
  <si>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</si>
  <si>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</si>
  <si>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</si>
  <si>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</si>
  <si>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</si>
  <si>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</si>
  <si>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</si>
  <si>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</si>
  <si>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</si>
  <si>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</si>
  <si>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</si>
  <si>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</si>
  <si>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</si>
  <si>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</si>
  <si>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</si>
  <si>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</si>
  <si>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</si>
  <si>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</si>
  <si>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</si>
  <si>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</si>
  <si>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</si>
  <si>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</si>
  <si>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</si>
  <si>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</si>
  <si>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</si>
  <si>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</si>
  <si>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</si>
  <si>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</si>
  <si>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</si>
  <si>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</si>
  <si>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</si>
  <si>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</si>
  <si>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</si>
  <si>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</si>
  <si>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</si>
  <si>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</si>
  <si>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</si>
  <si>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</si>
  <si>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</si>
  <si>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</si>
  <si>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</si>
  <si>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</si>
  <si>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</si>
  <si>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</si>
  <si>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</si>
  <si>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</si>
  <si>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</si>
  <si>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</si>
  <si>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</si>
  <si>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</si>
  <si>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</si>
  <si>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</si>
  <si>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</si>
  <si>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</si>
  <si>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</si>
  <si>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</si>
  <si>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</si>
  <si>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</si>
  <si>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</si>
  <si>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</si>
  <si>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</si>
  <si>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</si>
  <si>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</si>
  <si>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</si>
  <si>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</si>
  <si>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</si>
  <si>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</si>
  <si>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</si>
  <si>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</si>
  <si>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</si>
  <si>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</si>
  <si>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</si>
  <si>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</si>
  <si>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</si>
  <si>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</si>
  <si>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</si>
  <si>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</si>
  <si>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</si>
  <si>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</si>
  <si>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</si>
  <si>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</si>
  <si>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</si>
  <si>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</si>
  <si>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</si>
  <si>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</si>
  <si>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</si>
  <si>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</si>
  <si>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</si>
  <si>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</si>
  <si>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</si>
  <si>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</si>
  <si>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</si>
  <si>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</si>
  <si>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</si>
  <si>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</si>
  <si>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</si>
  <si>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</si>
  <si>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</si>
  <si>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</si>
  <si>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</si>
  <si>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</si>
  <si>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</si>
  <si>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</si>
  <si>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</si>
  <si>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</si>
  <si>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</si>
  <si>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</si>
  <si>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</si>
  <si>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</si>
  <si>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</si>
  <si>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</si>
  <si>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</si>
  <si>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</si>
  <si>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</si>
  <si>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</si>
  <si>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</si>
  <si>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</si>
  <si>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</si>
  <si>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</si>
  <si>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</si>
  <si>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</si>
  <si>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</si>
  <si>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</si>
  <si>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</si>
  <si>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</si>
  <si>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</si>
  <si>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</si>
  <si>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</si>
  <si>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</si>
  <si>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</si>
  <si>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</si>
  <si>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</si>
  <si>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</si>
  <si>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</si>
  <si>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</si>
  <si>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</si>
  <si>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</si>
  <si>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</si>
  <si>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</si>
  <si>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</si>
  <si>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</si>
  <si>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</si>
  <si>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</si>
  <si>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</si>
  <si>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</si>
  <si>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</si>
  <si>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</si>
  <si>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</si>
  <si>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</si>
  <si>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</si>
  <si>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</si>
  <si>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</si>
  <si>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</si>
  <si>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</si>
  <si>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</si>
  <si>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</si>
  <si>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</si>
  <si>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</si>
  <si>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</si>
  <si>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</si>
  <si>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</si>
  <si>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</si>
  <si>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</si>
  <si>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</si>
  <si>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</si>
  <si>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</si>
  <si>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</si>
  <si>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</si>
  <si>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</si>
  <si>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</si>
  <si>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</si>
  <si>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</si>
  <si>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</si>
  <si>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</si>
  <si>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</si>
  <si>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</si>
  <si>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</si>
  <si>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</si>
  <si>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</si>
  <si>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</si>
  <si>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</si>
  <si>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</si>
  <si>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</si>
  <si>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</si>
  <si>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</si>
  <si>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</si>
  <si>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</si>
  <si>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</si>
  <si>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</si>
  <si>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</si>
  <si>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</si>
  <si>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</si>
  <si>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</si>
  <si>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</si>
  <si>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</si>
  <si>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</si>
  <si>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</si>
  <si>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</si>
  <si>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</si>
  <si>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</si>
  <si>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</si>
  <si>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</si>
  <si>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</si>
  <si>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</si>
  <si>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</si>
  <si>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</si>
  <si>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</si>
  <si>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</si>
  <si>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</si>
  <si>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</si>
  <si>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</si>
  <si>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</si>
  <si>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</si>
  <si>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</si>
  <si>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</si>
  <si>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</si>
  <si>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</si>
  <si>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</si>
  <si>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</si>
  <si>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</si>
  <si>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</si>
  <si>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</si>
  <si>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</si>
  <si>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</si>
  <si>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</si>
  <si>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</si>
  <si>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</si>
  <si>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</si>
  <si>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</si>
  <si>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</si>
  <si>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</si>
  <si>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</si>
  <si>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</si>
  <si>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</si>
  <si>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</si>
  <si>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</si>
  <si>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</si>
  <si>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</si>
  <si>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</si>
  <si>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</si>
  <si>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</si>
  <si>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</si>
  <si>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</si>
  <si>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</si>
  <si>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</si>
  <si>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</si>
  <si>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</si>
  <si>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</si>
  <si>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</si>
  <si>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</si>
  <si>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</si>
  <si>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</si>
  <si>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</si>
  <si>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</si>
  <si>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</si>
  <si>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</si>
  <si>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</si>
  <si>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</si>
  <si>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</si>
  <si>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</si>
  <si>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</si>
  <si>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</si>
  <si>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</si>
  <si>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</si>
  <si>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</si>
  <si>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</si>
  <si>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</si>
  <si>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</si>
  <si>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</si>
  <si>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</si>
  <si>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</si>
  <si>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</si>
  <si>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</si>
  <si>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</si>
  <si>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</si>
  <si>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</si>
  <si>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</si>
  <si>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</si>
  <si>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</si>
  <si>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</si>
  <si>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</si>
  <si>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</si>
  <si>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</si>
  <si>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</si>
  <si>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</si>
  <si>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</si>
  <si>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</si>
  <si>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</si>
  <si>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</si>
  <si>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</si>
  <si>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</si>
  <si>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</si>
  <si>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</si>
  <si>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</si>
  <si>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</si>
  <si>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</si>
  <si>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</si>
  <si>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</si>
  <si>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</si>
  <si>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</si>
  <si>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</si>
  <si>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</si>
  <si>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</si>
  <si>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</si>
  <si>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</si>
  <si>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</si>
  <si>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</si>
  <si>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</si>
  <si>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</si>
  <si>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</si>
  <si>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</si>
  <si>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</si>
  <si>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</si>
  <si>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</si>
  <si>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</si>
  <si>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</si>
  <si>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</si>
  <si>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</si>
  <si>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</si>
  <si>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</si>
  <si>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</si>
  <si>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</si>
  <si>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</si>
  <si>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</si>
  <si>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</si>
  <si>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</si>
  <si>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</si>
  <si>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</si>
  <si>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</si>
  <si>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</si>
  <si>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</si>
  <si>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</si>
  <si>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</si>
  <si>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</si>
  <si>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</si>
  <si>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</si>
  <si>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</si>
  <si>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</si>
  <si>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</si>
  <si>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</si>
  <si>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</si>
  <si>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</si>
  <si>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</si>
  <si>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</si>
  <si>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</si>
  <si>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</si>
  <si>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</si>
  <si>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</si>
  <si>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</si>
  <si>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</si>
  <si>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</si>
  <si>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</si>
  <si>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</si>
  <si>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</si>
  <si>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</si>
  <si>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</si>
  <si>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</si>
  <si>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</si>
  <si>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</si>
  <si>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</si>
  <si>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</si>
  <si>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</si>
  <si>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</si>
  <si>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</si>
  <si>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</si>
  <si>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</si>
  <si>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</si>
  <si>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</si>
  <si>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</si>
  <si>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</si>
  <si>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</si>
  <si>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</si>
  <si>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</si>
  <si>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</si>
  <si>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</si>
  <si>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</si>
  <si>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</si>
  <si>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</si>
  <si>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</si>
  <si>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</si>
  <si>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</si>
  <si>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</si>
  <si>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</si>
  <si>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</si>
  <si>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</si>
  <si>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</si>
  <si>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</si>
  <si>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</si>
  <si>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</si>
  <si>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</si>
  <si>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</si>
  <si>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</si>
  <si>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</si>
  <si>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</si>
  <si>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</si>
  <si>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</si>
  <si>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</si>
  <si>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</si>
  <si>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</si>
  <si>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</si>
  <si>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</si>
  <si>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</si>
  <si>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</si>
  <si>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</si>
  <si>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</si>
  <si>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</si>
  <si>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</si>
  <si>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</si>
  <si>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</si>
  <si>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</si>
  <si>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</si>
  <si>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</si>
  <si>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</si>
  <si>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</si>
  <si>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</si>
  <si>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</si>
  <si>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</si>
  <si>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</si>
  <si>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</si>
  <si>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</si>
  <si>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</si>
  <si>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</si>
  <si>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</si>
  <si>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</si>
  <si>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</si>
  <si>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</si>
  <si>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</si>
  <si>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</si>
  <si>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</si>
  <si>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</si>
  <si>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</si>
  <si>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</si>
  <si>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</si>
  <si>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</si>
  <si>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</si>
  <si>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</si>
  <si>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</si>
  <si>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</si>
  <si>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</si>
  <si>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</si>
  <si>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</si>
  <si>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</si>
  <si>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</si>
  <si>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</si>
  <si>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</si>
  <si>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</si>
  <si>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</si>
  <si>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</si>
  <si>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</si>
  <si>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</si>
  <si>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</si>
  <si>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</si>
  <si>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</si>
  <si>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</si>
  <si>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</si>
  <si>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</si>
  <si>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</si>
  <si>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</si>
  <si>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</si>
  <si>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</si>
  <si>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</si>
  <si>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</si>
  <si>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</si>
  <si>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</si>
  <si>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</si>
  <si>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</si>
  <si>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</si>
  <si>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</si>
  <si>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</si>
  <si>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</si>
  <si>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</si>
  <si>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</si>
  <si>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</si>
  <si>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</si>
  <si>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</si>
  <si>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</si>
  <si>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</si>
  <si>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</si>
  <si>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</si>
  <si>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</si>
  <si>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</si>
  <si>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</si>
  <si>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</si>
  <si>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</si>
  <si>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</si>
  <si>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</si>
  <si>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</si>
  <si>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</si>
  <si>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</si>
  <si>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</si>
  <si>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</si>
  <si>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</si>
  <si>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</si>
  <si>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</si>
  <si>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</si>
  <si>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</si>
  <si>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</si>
  <si>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</si>
  <si>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</si>
  <si>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</si>
  <si>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</si>
  <si>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</si>
  <si>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</si>
  <si>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</si>
  <si>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</si>
  <si>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</si>
  <si>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</si>
  <si>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</si>
  <si>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</si>
  <si>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</si>
  <si>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</si>
  <si>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</si>
  <si>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</si>
  <si>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</si>
  <si>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</si>
  <si>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</si>
  <si>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</si>
  <si>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</si>
  <si>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</si>
  <si>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</si>
  <si>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</si>
  <si>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</si>
  <si>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</si>
  <si>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</si>
  <si>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</si>
  <si>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</si>
  <si>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</si>
  <si>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</si>
  <si>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</si>
  <si>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</si>
  <si>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</si>
  <si>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</si>
  <si>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</si>
  <si>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</si>
  <si>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</si>
  <si>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</si>
  <si>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</si>
  <si>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</si>
  <si>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</si>
  <si>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</si>
  <si>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</si>
  <si>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</si>
  <si>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</si>
  <si>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</si>
  <si>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</si>
  <si>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</si>
  <si>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</si>
  <si>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</si>
  <si>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</si>
  <si>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</si>
  <si>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</si>
  <si>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</si>
  <si>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</si>
  <si>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</si>
  <si>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</si>
  <si>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</si>
  <si>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</si>
  <si>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</si>
  <si>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</si>
  <si>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</si>
  <si>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</si>
  <si>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</si>
  <si>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</si>
  <si>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</si>
  <si>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</si>
  <si>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</si>
  <si>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</si>
  <si>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</si>
  <si>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</si>
  <si>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</si>
  <si>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</si>
  <si>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</si>
  <si>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</si>
  <si>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</si>
  <si>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</si>
  <si>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</si>
  <si>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</si>
  <si>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</si>
  <si>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</si>
  <si>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</si>
  <si>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</si>
  <si>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</si>
  <si>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</si>
  <si>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</si>
  <si>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</si>
  <si>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</si>
  <si>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</si>
  <si>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</si>
  <si>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</si>
  <si>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</si>
  <si>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</si>
  <si>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</si>
  <si>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</si>
  <si>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</si>
  <si>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</si>
  <si>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</si>
  <si>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</si>
  <si>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</si>
  <si>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</si>
  <si>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</si>
  <si>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</si>
  <si>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</si>
  <si>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</si>
  <si>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</si>
  <si>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</si>
  <si>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</si>
  <si>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</si>
  <si>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</si>
  <si>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</si>
  <si>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</si>
  <si>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</si>
  <si>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</si>
  <si>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</si>
  <si>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</si>
  <si>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</si>
  <si>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</si>
  <si>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</si>
  <si>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</si>
  <si>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</si>
  <si>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</si>
  <si>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</si>
  <si>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</si>
  <si>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</si>
  <si>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</si>
  <si>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</si>
  <si>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</si>
  <si>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</si>
  <si>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</si>
  <si>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</si>
  <si>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</si>
  <si>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</si>
  <si>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</si>
  <si>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</si>
  <si>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</si>
  <si>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</si>
  <si>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</si>
  <si>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</si>
  <si>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</si>
  <si>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</si>
  <si>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</si>
  <si>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</si>
  <si>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</si>
  <si>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</si>
  <si>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</si>
  <si>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</si>
  <si>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</si>
  <si>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</si>
  <si>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</si>
  <si>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</si>
  <si>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</si>
  <si>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</si>
  <si>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</si>
  <si>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</si>
  <si>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</si>
  <si>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</si>
  <si>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</si>
  <si>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</si>
  <si>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</si>
  <si>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</si>
  <si>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</si>
  <si>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</si>
  <si>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</si>
  <si>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</si>
  <si>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</si>
  <si>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</si>
  <si>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</si>
  <si>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</si>
  <si>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</si>
  <si>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</si>
  <si>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</si>
  <si>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</si>
  <si>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</si>
  <si>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</si>
  <si>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</si>
  <si>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</si>
  <si>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</si>
  <si>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</si>
  <si>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</si>
  <si>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</si>
  <si>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</si>
  <si>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</si>
  <si>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</si>
  <si>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</si>
  <si>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</si>
  <si>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</si>
  <si>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</si>
  <si>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</si>
  <si>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</si>
  <si>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</si>
  <si>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</si>
  <si>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</si>
  <si>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</si>
  <si>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</si>
  <si>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</si>
  <si>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</si>
  <si>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</si>
  <si>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</si>
  <si>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</si>
  <si>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</si>
  <si>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</si>
  <si>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</si>
  <si>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</si>
  <si>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</si>
  <si>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</si>
  <si>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</si>
  <si>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</si>
  <si>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</si>
  <si>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</si>
  <si>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</si>
  <si>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</si>
  <si>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</si>
  <si>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</si>
  <si>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</si>
  <si>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</si>
  <si>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</si>
  <si>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</si>
  <si>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</si>
  <si>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</si>
  <si>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</si>
  <si>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</si>
  <si>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</si>
  <si>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</si>
  <si>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</si>
  <si>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</si>
  <si>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</si>
  <si>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</si>
  <si>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</si>
  <si>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</si>
  <si>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</si>
  <si>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</si>
  <si>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</si>
  <si>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</si>
  <si>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</si>
  <si>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</si>
  <si>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</si>
  <si>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</si>
  <si>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</si>
  <si>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</si>
  <si>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</si>
  <si>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</si>
  <si>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</si>
  <si>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</si>
  <si>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</si>
  <si>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</si>
  <si>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</si>
  <si>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</si>
  <si>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</si>
  <si>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</si>
  <si>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</si>
  <si>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</si>
  <si>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</si>
  <si>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</si>
  <si>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</si>
  <si>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</si>
  <si>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</si>
  <si>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</si>
  <si>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</si>
  <si>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</si>
  <si>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</si>
  <si>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</si>
  <si>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</si>
  <si>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</si>
  <si>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</si>
  <si>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</si>
  <si>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</si>
  <si>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</si>
  <si>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</si>
  <si>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</si>
  <si>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</si>
  <si>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</si>
  <si>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</si>
  <si>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</si>
  <si>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</si>
  <si>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</si>
  <si>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</si>
  <si>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</si>
  <si>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</si>
  <si>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</si>
  <si>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</si>
  <si>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</si>
  <si>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</si>
  <si>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</si>
  <si>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</si>
  <si>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</si>
  <si>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</si>
  <si>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</si>
  <si>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</si>
  <si>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</si>
  <si>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</si>
  <si>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</si>
  <si>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</si>
  <si>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</si>
  <si>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</si>
  <si>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</si>
  <si>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</si>
  <si>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</si>
  <si>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</si>
  <si>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</si>
  <si>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</si>
  <si>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</si>
  <si>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</si>
  <si>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</si>
  <si>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</si>
  <si>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</si>
  <si>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</si>
  <si>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</si>
  <si>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</si>
  <si>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</si>
  <si>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</si>
  <si>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</si>
  <si>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</si>
  <si>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</si>
  <si>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</si>
  <si>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</si>
  <si>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</si>
  <si>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</si>
  <si>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</si>
  <si>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</si>
  <si>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</si>
  <si>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</si>
  <si>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</si>
  <si>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</si>
  <si>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</si>
  <si>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</si>
  <si>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</si>
  <si>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</si>
  <si>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</si>
  <si>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</si>
  <si>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</si>
  <si>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</si>
  <si>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</si>
  <si>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</si>
  <si>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</si>
  <si>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</si>
  <si>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</si>
  <si>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</si>
  <si>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</si>
  <si>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</si>
  <si>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</si>
  <si>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</si>
  <si>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</si>
  <si>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</si>
  <si>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</si>
  <si>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</si>
  <si>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</si>
  <si>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</si>
  <si>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</si>
  <si>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</si>
  <si>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</si>
  <si>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</si>
  <si>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</si>
  <si>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</si>
  <si>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</si>
  <si>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</si>
  <si>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</si>
  <si>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</si>
  <si>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</si>
  <si>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</si>
  <si>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</si>
  <si>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</si>
  <si>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</si>
  <si>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</si>
  <si>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</si>
  <si>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</si>
  <si>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</si>
  <si>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</si>
  <si>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</si>
  <si>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</si>
  <si>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</si>
  <si>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</si>
  <si>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</si>
  <si>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</si>
  <si>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</si>
  <si>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</si>
  <si>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</si>
  <si>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</si>
  <si>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</si>
  <si>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</si>
  <si>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</si>
  <si>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</si>
  <si>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</si>
  <si>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</si>
  <si>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</si>
  <si>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</si>
  <si>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</si>
  <si>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</si>
  <si>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</si>
  <si>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</si>
  <si>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</si>
  <si>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</si>
  <si>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</si>
  <si>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</si>
  <si>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</si>
  <si>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</si>
  <si>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</si>
  <si>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</si>
  <si>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</si>
  <si>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</si>
  <si>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</si>
  <si>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</si>
  <si>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</si>
  <si>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</si>
  <si>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</si>
  <si>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</si>
  <si>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</si>
  <si>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</si>
  <si>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</si>
  <si>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</si>
  <si>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</si>
  <si>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</si>
  <si>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</si>
  <si>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</si>
  <si>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</si>
  <si>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</si>
  <si>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</si>
  <si>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</si>
  <si>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</si>
  <si>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</si>
  <si>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</si>
  <si>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</si>
  <si>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</si>
  <si>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</si>
  <si>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</si>
  <si>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</si>
  <si>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</si>
  <si>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</si>
  <si>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</si>
  <si>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</si>
  <si>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</si>
  <si>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</si>
  <si>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</si>
  <si>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</si>
  <si>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</si>
  <si>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</si>
  <si>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</si>
  <si>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</si>
  <si>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</si>
  <si>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</si>
  <si>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</si>
  <si>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</si>
  <si>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</si>
  <si>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</si>
  <si>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</si>
  <si>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</si>
  <si>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</si>
  <si>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</si>
  <si>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</si>
  <si>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</si>
  <si>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</si>
  <si>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</si>
  <si>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</si>
  <si>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</si>
  <si>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</si>
  <si>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</si>
  <si>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</si>
  <si>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</si>
  <si>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</si>
  <si>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</si>
  <si>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</si>
  <si>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</si>
  <si>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</si>
  <si>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</si>
  <si>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</si>
  <si>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</si>
  <si>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</si>
  <si>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</si>
  <si>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</si>
  <si>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</si>
  <si>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</si>
  <si>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</si>
  <si>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</si>
  <si>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</si>
  <si>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</si>
  <si>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</si>
  <si>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</si>
  <si>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</si>
  <si>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</si>
  <si>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</si>
  <si>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</si>
  <si>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</si>
  <si>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</si>
  <si>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</si>
  <si>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</si>
  <si>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</si>
  <si>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</si>
  <si>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</si>
  <si>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</si>
  <si>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</si>
  <si>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</si>
  <si>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</si>
  <si>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</si>
  <si>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</si>
  <si>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</si>
  <si>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</si>
  <si>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</si>
  <si>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</si>
  <si>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</si>
  <si>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</si>
  <si>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</si>
  <si>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</si>
  <si>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</si>
  <si>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</si>
  <si>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</si>
  <si>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</si>
  <si>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</si>
  <si>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</si>
  <si>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</si>
  <si>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</si>
  <si>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</si>
  <si>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</si>
  <si>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</si>
  <si>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</si>
  <si>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</si>
  <si>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</si>
  <si>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</si>
  <si>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</si>
  <si>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</si>
  <si>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</si>
  <si>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</si>
  <si>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</si>
  <si>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</si>
  <si>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</si>
  <si>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</si>
  <si>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</si>
  <si>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</si>
  <si>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</si>
  <si>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</si>
  <si>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</si>
  <si>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</si>
  <si>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</si>
  <si>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</si>
  <si>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</si>
  <si>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</si>
  <si>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</si>
  <si>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</si>
  <si>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</si>
  <si>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</si>
  <si>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</si>
  <si>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</si>
  <si>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</si>
  <si>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</si>
  <si>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</si>
  <si>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</si>
  <si>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</si>
  <si>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</si>
  <si>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</si>
  <si>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</si>
  <si>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</si>
  <si>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</si>
  <si>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</si>
  <si>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</si>
  <si>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</si>
  <si>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</si>
  <si>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</si>
  <si>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</si>
  <si>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</si>
  <si>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</si>
  <si>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</si>
  <si>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</si>
  <si>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</si>
  <si>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</si>
  <si>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</si>
  <si>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</si>
  <si>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</si>
  <si>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</si>
  <si>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</si>
  <si>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</si>
  <si>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</si>
  <si>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</si>
  <si>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</si>
  <si>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</si>
  <si>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</si>
  <si>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</si>
  <si>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</si>
  <si>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</si>
  <si>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</si>
  <si>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</si>
  <si>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</si>
  <si>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</si>
  <si>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</si>
  <si>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</si>
  <si>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</si>
  <si>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</si>
  <si>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</si>
  <si>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</si>
  <si>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</si>
  <si>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</si>
  <si>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</si>
  <si>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</si>
  <si>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</si>
  <si>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</si>
  <si>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</si>
  <si>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</si>
  <si>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</si>
  <si>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</si>
  <si>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</si>
  <si>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</si>
  <si>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</si>
  <si>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</si>
  <si>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</si>
  <si>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</si>
  <si>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</si>
  <si>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</si>
  <si>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</si>
  <si>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</si>
  <si>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</si>
  <si>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</si>
  <si>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</si>
  <si>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</si>
  <si>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</si>
  <si>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</si>
  <si>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</si>
  <si>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</si>
  <si>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</si>
  <si>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</si>
  <si>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</si>
  <si>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</si>
  <si>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</si>
  <si>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</si>
  <si>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</si>
  <si>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</si>
  <si>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</si>
  <si>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</si>
  <si>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</si>
  <si>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</si>
  <si>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</si>
  <si>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</si>
  <si>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</si>
  <si>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</si>
  <si>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</si>
  <si>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</si>
  <si>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</si>
  <si>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</si>
  <si>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</si>
  <si>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</si>
  <si>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</si>
  <si>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</si>
  <si>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</si>
  <si>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</si>
  <si>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</si>
  <si>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</si>
  <si>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</si>
  <si>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</si>
  <si>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</si>
  <si>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</si>
  <si>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</si>
  <si>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</si>
  <si>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</si>
  <si>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</si>
  <si>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</si>
  <si>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</si>
  <si>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</si>
  <si>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</si>
  <si>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</si>
  <si>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</si>
  <si>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</si>
  <si>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</si>
  <si>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</si>
  <si>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</si>
  <si>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</si>
  <si>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</si>
  <si>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</si>
  <si>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</si>
  <si>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</si>
  <si>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</si>
  <si>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</si>
  <si>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</si>
  <si>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</si>
  <si>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</si>
  <si>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</si>
  <si>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</si>
  <si>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</si>
  <si>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</si>
  <si>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</si>
  <si>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</si>
  <si>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</si>
  <si>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</si>
  <si>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</si>
  <si>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</si>
  <si>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</si>
  <si>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</si>
  <si>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</si>
  <si>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</si>
  <si>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</si>
  <si>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</si>
  <si>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</si>
  <si>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</si>
  <si>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</si>
  <si>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</si>
  <si>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</si>
  <si>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</si>
  <si>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</si>
  <si>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</si>
  <si>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</si>
  <si>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</si>
  <si>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</si>
  <si>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</si>
  <si>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</si>
  <si>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</si>
  <si>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</si>
  <si>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</si>
  <si>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</si>
  <si>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</si>
  <si>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</si>
  <si>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</si>
  <si>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</si>
  <si>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</si>
  <si>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</si>
  <si>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</si>
  <si>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</si>
  <si>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</si>
  <si>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</si>
  <si>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</si>
  <si>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</si>
  <si>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</si>
  <si>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</si>
  <si>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</si>
  <si>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</si>
  <si>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</si>
  <si>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</si>
  <si>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</si>
  <si>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</si>
  <si>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</si>
  <si>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</si>
  <si>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</si>
  <si>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</si>
  <si>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</si>
  <si>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</si>
  <si>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</si>
  <si>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</si>
  <si>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</si>
  <si>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</si>
  <si>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</si>
  <si>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</si>
  <si>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</si>
  <si>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</si>
  <si>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</si>
  <si>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</si>
  <si>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</si>
  <si>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</si>
  <si>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</si>
  <si>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</si>
  <si>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</si>
  <si>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</si>
  <si>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</si>
  <si>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</si>
  <si>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</si>
  <si>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</si>
  <si>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</si>
  <si>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</si>
  <si>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</si>
  <si>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</si>
  <si>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</si>
  <si>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</si>
  <si>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</si>
  <si>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</si>
  <si>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</si>
  <si>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</si>
  <si>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</si>
  <si>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</si>
  <si>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</si>
  <si>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</si>
  <si>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</si>
  <si>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</si>
  <si>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</si>
  <si>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</si>
  <si>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</si>
  <si>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</si>
  <si>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</si>
  <si>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</si>
  <si>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</si>
  <si>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</si>
  <si>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</si>
  <si>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</si>
  <si>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</si>
  <si>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</si>
  <si>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</si>
  <si>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</si>
  <si>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</si>
  <si>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</si>
  <si>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</si>
  <si>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</si>
  <si>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</si>
  <si>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</si>
  <si>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</si>
  <si>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</si>
  <si>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</si>
  <si>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</si>
  <si>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</si>
  <si>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</si>
  <si>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</si>
  <si>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</si>
  <si>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</si>
  <si>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</si>
  <si>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</si>
  <si>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</si>
  <si>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</si>
  <si>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</si>
  <si>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</si>
  <si>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</si>
  <si>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</si>
  <si>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</si>
  <si>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</si>
  <si>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</si>
  <si>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</si>
  <si>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</si>
  <si>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</si>
  <si>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</si>
  <si>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</si>
  <si>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</si>
  <si>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</si>
  <si>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</si>
  <si>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</si>
  <si>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</si>
  <si>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</si>
  <si>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</si>
  <si>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</si>
  <si>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</si>
  <si>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</si>
  <si>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</si>
  <si>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</si>
  <si>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</si>
  <si>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</si>
  <si>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</si>
  <si>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</si>
  <si>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</si>
  <si>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</si>
  <si>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</si>
  <si>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</si>
  <si>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</si>
  <si>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</si>
  <si>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</si>
  <si>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</si>
  <si>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</si>
  <si>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</si>
  <si>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</si>
  <si>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</si>
  <si>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</si>
  <si>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</si>
  <si>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</si>
  <si>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</si>
  <si>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</si>
  <si>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</si>
  <si>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</si>
  <si>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</si>
  <si>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</si>
  <si>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</si>
  <si>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</si>
  <si>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</si>
  <si>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</si>
  <si>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</si>
  <si>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</si>
  <si>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</si>
  <si>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</si>
  <si>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</si>
  <si>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</si>
  <si>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</si>
  <si>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</si>
  <si>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</si>
  <si>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</si>
  <si>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</si>
  <si>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</si>
  <si>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</si>
  <si>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</si>
  <si>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</si>
  <si>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</si>
  <si>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</si>
  <si>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</si>
  <si>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</si>
  <si>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</si>
  <si>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</si>
  <si>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</si>
  <si>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</si>
  <si>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</si>
  <si>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</si>
  <si>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</si>
  <si>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</si>
  <si>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</si>
  <si>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</si>
  <si>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</si>
  <si>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</si>
  <si>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</si>
  <si>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</si>
  <si>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</si>
  <si>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</si>
  <si>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</si>
  <si>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</si>
  <si>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</si>
  <si>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</si>
  <si>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</si>
  <si>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</si>
  <si>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</si>
  <si>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</si>
  <si>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</si>
  <si>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</si>
  <si>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</si>
  <si>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</si>
  <si>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</si>
  <si>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</si>
  <si>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</si>
  <si>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</si>
  <si>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</si>
  <si>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</si>
  <si>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</si>
  <si>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</si>
  <si>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</si>
  <si>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</si>
  <si>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</si>
  <si>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</si>
  <si>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</si>
  <si>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</si>
  <si>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</si>
  <si>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</si>
  <si>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</si>
  <si>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</si>
  <si>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</si>
  <si>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</si>
  <si>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</si>
  <si>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</si>
  <si>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</si>
  <si>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</si>
  <si>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</si>
  <si>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</si>
  <si>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</si>
  <si>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</si>
  <si>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</si>
  <si>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</si>
  <si>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</si>
  <si>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</si>
  <si>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</si>
  <si>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</si>
  <si>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</si>
  <si>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</si>
  <si>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</si>
  <si>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</si>
  <si>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</si>
  <si>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</si>
  <si>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</si>
  <si>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</si>
  <si>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</si>
  <si>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</si>
  <si>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</si>
  <si>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</si>
  <si>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</si>
  <si>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</si>
  <si>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</si>
  <si>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</si>
  <si>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</si>
  <si>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</si>
  <si>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</si>
  <si>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</si>
  <si>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</si>
  <si>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</si>
  <si>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</si>
  <si>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</si>
  <si>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</si>
  <si>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</si>
  <si>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</si>
  <si>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</si>
  <si>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</si>
  <si>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</si>
  <si>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</si>
  <si>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</si>
  <si>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</si>
  <si>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</si>
  <si>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</si>
  <si>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</si>
  <si>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</si>
  <si>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</si>
  <si>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</si>
  <si>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</si>
  <si>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</si>
  <si>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</si>
  <si>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</si>
  <si>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</si>
  <si>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</si>
  <si>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</si>
  <si>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</si>
  <si>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</si>
  <si>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</si>
  <si>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</si>
  <si>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</si>
  <si>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</si>
  <si>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</si>
  <si>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</si>
  <si>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</si>
  <si>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</si>
  <si>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</si>
  <si>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</si>
  <si>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</si>
  <si>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</si>
  <si>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</si>
  <si>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</si>
  <si>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</si>
  <si>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</si>
  <si>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</si>
  <si>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</si>
  <si>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</si>
  <si>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</si>
  <si>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</si>
  <si>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</si>
  <si>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</si>
  <si>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</si>
  <si>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</si>
  <si>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</si>
  <si>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</si>
  <si>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</si>
  <si>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</si>
  <si>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</si>
  <si>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</si>
  <si>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</si>
  <si>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</si>
  <si>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</si>
  <si>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</si>
  <si>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</si>
  <si>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</si>
  <si>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</si>
  <si>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</si>
  <si>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</si>
  <si>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</si>
  <si>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</si>
  <si>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</si>
  <si>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</si>
  <si>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</si>
  <si>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</si>
  <si>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</si>
  <si>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</si>
  <si>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</si>
  <si>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</si>
  <si>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</si>
  <si>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</si>
  <si>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</si>
  <si>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</si>
  <si>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</si>
  <si>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</si>
  <si>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</si>
  <si>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</si>
  <si>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</si>
  <si>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</si>
  <si>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</si>
  <si>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</si>
  <si>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</si>
  <si>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</si>
  <si>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</si>
  <si>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</si>
  <si>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</si>
  <si>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</si>
  <si>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</si>
  <si>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</si>
  <si>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</si>
  <si>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</si>
  <si>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</si>
  <si>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</si>
  <si>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</si>
  <si>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</si>
  <si>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</si>
  <si>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</si>
  <si>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</si>
  <si>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</si>
  <si>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</si>
  <si>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</si>
  <si>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</si>
  <si>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</si>
  <si>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</si>
  <si>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</si>
  <si>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</si>
  <si>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</si>
  <si>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</si>
  <si>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</si>
  <si>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</si>
  <si>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</si>
  <si>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</si>
  <si>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</si>
  <si>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</si>
  <si>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</si>
  <si>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</si>
  <si>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</si>
  <si>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</si>
  <si>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</si>
  <si>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</si>
  <si>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</si>
  <si>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</si>
  <si>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</si>
  <si>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</si>
  <si>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</si>
  <si>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</si>
  <si>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</si>
  <si>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</si>
  <si>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</si>
  <si>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</si>
  <si>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</si>
  <si>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</si>
  <si>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</si>
  <si>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</si>
  <si>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</si>
  <si>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</si>
  <si>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</si>
  <si>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</si>
  <si>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</si>
  <si>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</si>
  <si>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</si>
  <si>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</si>
  <si>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</si>
  <si>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</si>
  <si>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</si>
  <si>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</si>
  <si>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</si>
  <si>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</si>
  <si>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</si>
  <si>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</si>
  <si>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</si>
  <si>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</si>
  <si>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</si>
  <si>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</si>
  <si>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</si>
  <si>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</si>
  <si>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</si>
  <si>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</si>
  <si>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</si>
  <si>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</si>
  <si>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</si>
  <si>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</si>
  <si>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</si>
  <si>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</si>
  <si>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</si>
  <si>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</si>
  <si>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</si>
  <si>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</si>
  <si>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</si>
  <si>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</si>
  <si>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</si>
  <si>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</si>
  <si>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</si>
  <si>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</si>
  <si>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</si>
  <si>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</si>
  <si>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</si>
  <si>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</si>
  <si>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</si>
  <si>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</si>
  <si>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</si>
  <si>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</si>
  <si>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</si>
  <si>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</si>
  <si>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</si>
  <si>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</si>
  <si>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</si>
  <si>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</si>
  <si>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</si>
  <si>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</si>
  <si>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</si>
  <si>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</si>
  <si>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</si>
  <si>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</si>
  <si>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</si>
  <si>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</si>
  <si>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</si>
  <si>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</si>
  <si>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</si>
  <si>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</si>
  <si>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</si>
  <si>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</si>
  <si>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</si>
  <si>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</si>
  <si>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</si>
  <si>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</si>
  <si>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</si>
  <si>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</si>
  <si>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</si>
  <si>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</si>
  <si>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</si>
  <si>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</si>
  <si>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</si>
  <si>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</si>
  <si>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</si>
  <si>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</si>
  <si>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</si>
  <si>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</si>
  <si>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</si>
  <si>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</si>
  <si>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</si>
  <si>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</si>
  <si>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</si>
  <si>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</si>
  <si>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</si>
  <si>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</si>
  <si>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</si>
  <si>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</si>
  <si>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</si>
  <si>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</si>
  <si>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</si>
  <si>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</si>
  <si>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</si>
  <si>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</si>
  <si>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</si>
  <si>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</si>
  <si>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</si>
  <si>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</si>
  <si>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</si>
  <si>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</si>
  <si>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</si>
  <si>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</si>
  <si>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</si>
  <si>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</si>
  <si>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</si>
  <si>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</si>
  <si>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</si>
  <si>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</si>
  <si>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</si>
  <si>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</si>
  <si>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</si>
  <si>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</si>
  <si>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</si>
  <si>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</si>
  <si>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</si>
  <si>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</si>
  <si>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</si>
  <si>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</si>
  <si>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</si>
  <si>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</si>
  <si>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</si>
  <si>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</si>
  <si>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</si>
  <si>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</si>
  <si>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</si>
  <si>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</si>
  <si>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</si>
  <si>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</si>
  <si>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</si>
  <si>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</si>
  <si>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</si>
  <si>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</si>
  <si>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</si>
  <si>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</si>
  <si>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</si>
  <si>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</si>
  <si>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</si>
  <si>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</si>
  <si>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</si>
  <si>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</si>
  <si>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</si>
  <si>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</si>
  <si>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</si>
  <si>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</si>
  <si>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</si>
  <si>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</si>
  <si>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</si>
  <si>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</si>
  <si>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</si>
  <si>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</si>
  <si>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</si>
  <si>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</si>
  <si>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</si>
  <si>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</si>
  <si>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</si>
  <si>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</si>
  <si>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</si>
  <si>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</si>
  <si>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</si>
  <si>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</si>
  <si>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</si>
  <si>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</si>
  <si>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</si>
  <si>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</si>
  <si>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</si>
  <si>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</si>
  <si>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</si>
  <si>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</si>
  <si>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</si>
  <si>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</si>
  <si>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</si>
  <si>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</si>
  <si>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</si>
  <si>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</si>
  <si>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</si>
  <si>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</si>
  <si>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</si>
  <si>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</si>
  <si>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</si>
  <si>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</si>
  <si>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</si>
  <si>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</si>
  <si>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</si>
  <si>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</si>
  <si>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</si>
  <si>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</si>
  <si>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</si>
  <si>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</si>
  <si>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</si>
  <si>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</si>
  <si>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</si>
  <si>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</si>
  <si>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</si>
  <si>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</si>
  <si>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</si>
  <si>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</si>
  <si>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</si>
  <si>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</si>
  <si>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</si>
  <si>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</si>
  <si>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</si>
  <si>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</si>
  <si>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</si>
  <si>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</si>
  <si>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</si>
  <si>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</si>
  <si>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</si>
  <si>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</si>
  <si>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</si>
  <si>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</si>
  <si>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</si>
  <si>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</si>
  <si>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</si>
  <si>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</si>
  <si>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</si>
  <si>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</si>
  <si>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</si>
  <si>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</si>
  <si>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</si>
  <si>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</si>
  <si>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</si>
  <si>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</si>
  <si>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</si>
  <si>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</si>
  <si>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</si>
  <si>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</si>
  <si>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</si>
  <si>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</si>
  <si>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</si>
  <si>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</si>
  <si>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</si>
  <si>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</si>
  <si>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</si>
  <si>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</si>
  <si>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</si>
  <si>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</si>
  <si>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</si>
  <si>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</si>
  <si>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</si>
  <si>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</si>
  <si>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</si>
  <si>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</si>
  <si>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</si>
  <si>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</si>
  <si>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</si>
  <si>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</si>
  <si>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</si>
  <si>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</si>
  <si>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</si>
  <si>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</si>
  <si>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</si>
  <si>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</si>
  <si>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</si>
  <si>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</si>
  <si>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</si>
  <si>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</si>
  <si>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</si>
  <si>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</si>
  <si>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</si>
  <si>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</si>
  <si>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</si>
  <si>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</si>
  <si>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</si>
  <si>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</si>
  <si>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</si>
  <si>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</si>
  <si>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</si>
  <si>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</si>
  <si>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</si>
  <si>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</si>
  <si>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</si>
  <si>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</si>
  <si>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</si>
  <si>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</si>
  <si>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</si>
  <si>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</si>
  <si>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</si>
  <si>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</si>
  <si>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</si>
  <si>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</si>
  <si>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</si>
  <si>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</si>
  <si>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</si>
  <si>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</si>
  <si>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</si>
  <si>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</si>
  <si>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</si>
  <si>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</si>
  <si>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</si>
  <si>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</si>
  <si>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</si>
  <si>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</si>
  <si>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</si>
  <si>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</si>
  <si>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</si>
  <si>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</si>
  <si>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</si>
  <si>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</si>
  <si>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</si>
  <si>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</si>
  <si>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</si>
  <si>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</si>
  <si>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</si>
  <si>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</si>
  <si>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</si>
  <si>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</si>
  <si>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</si>
  <si>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</si>
  <si>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</si>
  <si>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</si>
  <si>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</si>
  <si>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</si>
  <si>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</si>
  <si>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</si>
  <si>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</si>
  <si>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</si>
  <si>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</si>
  <si>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</si>
  <si>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</si>
  <si>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</si>
  <si>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</si>
  <si>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</si>
  <si>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</si>
  <si>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</si>
  <si>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</si>
  <si>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</si>
  <si>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</si>
  <si>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</si>
  <si>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</si>
  <si>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</si>
  <si>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</si>
  <si>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</si>
  <si>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</si>
  <si>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</si>
  <si>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</si>
  <si>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</si>
  <si>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</si>
  <si>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</si>
  <si>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</si>
  <si>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</si>
  <si>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</si>
  <si>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</si>
  <si>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</si>
  <si>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</si>
  <si>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</si>
  <si>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</si>
  <si>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</si>
  <si>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</si>
  <si>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</si>
  <si>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</si>
  <si>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</si>
  <si>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</si>
  <si>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</si>
  <si>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</si>
  <si>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</si>
  <si>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</si>
  <si>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</si>
  <si>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</si>
  <si>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</si>
  <si>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</si>
  <si>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</si>
  <si>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</si>
  <si>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</si>
  <si>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</si>
  <si>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</si>
  <si>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</si>
  <si>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</si>
  <si>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</si>
  <si>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</si>
  <si>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</si>
  <si>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</si>
  <si>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</si>
  <si>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</si>
  <si>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</si>
  <si>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</si>
  <si>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</si>
  <si>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</si>
  <si>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</si>
  <si>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</si>
  <si>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</si>
  <si>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</si>
  <si>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</si>
  <si>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</si>
  <si>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</si>
  <si>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</si>
  <si>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</si>
  <si>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</si>
  <si>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</si>
  <si>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</si>
  <si>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</si>
  <si>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</si>
  <si>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</si>
  <si>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</si>
  <si>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</si>
  <si>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</si>
  <si>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</si>
  <si>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</si>
  <si>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</si>
  <si>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</si>
  <si>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</si>
  <si>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</si>
  <si>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</si>
  <si>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</si>
  <si>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</si>
  <si>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</si>
  <si>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</si>
  <si>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</si>
  <si>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</si>
  <si>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</si>
  <si>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</si>
  <si>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</si>
  <si>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</si>
  <si>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</si>
  <si>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</si>
  <si>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</si>
  <si>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</si>
  <si>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</si>
  <si>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</si>
  <si>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</si>
  <si>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</si>
  <si>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</si>
  <si>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</si>
  <si>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</si>
  <si>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</si>
  <si>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</si>
  <si>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</si>
  <si>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</si>
  <si>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</si>
  <si>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</si>
  <si>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</si>
  <si>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</si>
  <si>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</si>
  <si>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</si>
  <si>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</si>
  <si>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</si>
  <si>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</si>
  <si>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</si>
  <si>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</si>
  <si>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</si>
  <si>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</si>
  <si>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</si>
  <si>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</si>
  <si>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</si>
  <si>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</si>
  <si>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</si>
  <si>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</si>
  <si>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</si>
  <si>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</si>
  <si>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</si>
  <si>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</si>
  <si>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</si>
  <si>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</si>
  <si>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</si>
  <si>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</si>
  <si>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</si>
  <si>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</si>
  <si>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</si>
  <si>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</si>
  <si>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</si>
  <si>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</si>
  <si>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</si>
  <si>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</si>
  <si>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</si>
  <si>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</si>
  <si>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</si>
  <si>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</si>
  <si>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</si>
  <si>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</si>
  <si>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</si>
  <si>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</si>
  <si>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</si>
  <si>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</si>
  <si>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</si>
  <si>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</si>
  <si>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</si>
  <si>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</si>
  <si>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</si>
  <si>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</si>
  <si>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</si>
  <si>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</si>
  <si>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</si>
  <si>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</si>
  <si>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</si>
  <si>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</si>
  <si>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</si>
  <si>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</si>
  <si>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</si>
  <si>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</si>
  <si>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</si>
  <si>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</si>
  <si>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</si>
  <si>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</si>
  <si>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</si>
  <si>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</si>
  <si>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</si>
  <si>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</si>
  <si>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</si>
  <si>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</si>
  <si>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</si>
  <si>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</si>
  <si>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</si>
  <si>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</si>
  <si>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</si>
  <si>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</si>
  <si>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</si>
  <si>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</si>
  <si>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</si>
  <si>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</si>
  <si>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</si>
  <si>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</si>
  <si>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</si>
  <si>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</si>
  <si>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</si>
  <si>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</si>
  <si>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</si>
  <si>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</si>
  <si>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</si>
  <si>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</si>
  <si>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</si>
  <si>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</si>
  <si>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</si>
  <si>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</si>
  <si>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</si>
  <si>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</si>
  <si>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</si>
  <si>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</si>
  <si>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</si>
  <si>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</si>
  <si>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</si>
  <si>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</si>
  <si>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</si>
  <si>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</si>
  <si>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</si>
  <si>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</si>
  <si>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</si>
  <si>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</si>
  <si>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</si>
  <si>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</si>
  <si>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</si>
  <si>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</si>
  <si>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</si>
  <si>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</si>
  <si>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</si>
  <si>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</si>
  <si>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</si>
  <si>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</si>
  <si>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</si>
  <si>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</si>
  <si>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</si>
  <si>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</si>
  <si>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</si>
  <si>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</si>
  <si>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</si>
  <si>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</si>
  <si>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</si>
  <si>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</si>
  <si>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</si>
  <si>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</si>
  <si>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</si>
  <si>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</si>
  <si>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</si>
  <si>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</si>
  <si>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</si>
  <si>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</si>
  <si>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</si>
  <si>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</si>
  <si>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</si>
  <si>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</si>
  <si>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</si>
  <si>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</si>
  <si>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</si>
  <si>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</si>
  <si>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</si>
  <si>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</si>
  <si>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</si>
  <si>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</si>
  <si>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</si>
  <si>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</si>
  <si>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</si>
  <si>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</si>
  <si>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</si>
  <si>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</si>
  <si>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</si>
  <si>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</si>
  <si>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</si>
  <si>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</si>
  <si>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</si>
  <si>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</si>
  <si>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</si>
  <si>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</si>
  <si>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</si>
  <si>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</si>
  <si>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</si>
  <si>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</si>
  <si>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</si>
  <si>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</si>
  <si>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</si>
  <si>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</si>
  <si>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</si>
  <si>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</si>
  <si>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</si>
  <si>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</si>
  <si>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</si>
  <si>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</si>
  <si>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</si>
  <si>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</si>
  <si>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</si>
  <si>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</si>
  <si>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</si>
  <si>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</si>
  <si>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</si>
  <si>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</si>
  <si>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</si>
  <si>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</si>
  <si>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</si>
  <si>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</si>
  <si>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</si>
  <si>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</si>
  <si>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</si>
  <si>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</si>
  <si>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</si>
  <si>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</si>
  <si>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</si>
  <si>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</si>
  <si>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</si>
  <si>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</si>
  <si>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</si>
  <si>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</si>
  <si>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</si>
  <si>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</si>
  <si>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</si>
  <si>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</si>
  <si>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</si>
  <si>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</si>
  <si>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</si>
  <si>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</si>
  <si>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</si>
  <si>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</si>
  <si>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</si>
  <si>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</si>
  <si>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</si>
  <si>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</si>
  <si>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</si>
  <si>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</si>
  <si>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</si>
  <si>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</si>
  <si>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</si>
  <si>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</si>
  <si>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</si>
  <si>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</si>
  <si>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</si>
  <si>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</si>
  <si>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</si>
  <si>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</si>
  <si>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</si>
  <si>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</si>
  <si>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</si>
  <si>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</si>
  <si>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</si>
  <si>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</si>
  <si>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</si>
  <si>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</si>
  <si>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</si>
  <si>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</si>
  <si>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</si>
  <si>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</si>
  <si>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</si>
  <si>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</si>
  <si>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</si>
  <si>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</si>
  <si>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</si>
  <si>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</si>
  <si>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</si>
  <si>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</si>
  <si>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</si>
  <si>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</si>
  <si>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</si>
  <si>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</si>
  <si>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</si>
  <si>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</si>
  <si>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</si>
  <si>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</si>
  <si>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</si>
  <si>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</si>
  <si>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</si>
  <si>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</si>
  <si>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</si>
  <si>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</si>
  <si>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</si>
  <si>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</si>
  <si>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</si>
  <si>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</si>
  <si>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</si>
  <si>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</si>
  <si>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</si>
  <si>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</si>
  <si>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</si>
  <si>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</si>
  <si>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</si>
  <si>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</si>
  <si>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</si>
  <si>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</si>
  <si>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</si>
  <si>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</si>
  <si>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</si>
  <si>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</si>
  <si>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</si>
  <si>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</si>
  <si>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</si>
  <si>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</si>
  <si>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</si>
  <si>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</si>
  <si>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</si>
  <si>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</si>
  <si>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</si>
  <si>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</si>
  <si>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</si>
  <si>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</si>
  <si>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</si>
  <si>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</si>
  <si>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</si>
  <si>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</si>
  <si>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</si>
  <si>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</si>
  <si>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</si>
  <si>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</si>
  <si>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</si>
  <si>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</si>
  <si>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</si>
  <si>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</si>
  <si>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</si>
  <si>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</si>
  <si>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</si>
  <si>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</si>
  <si>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</si>
  <si>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</si>
  <si>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</si>
  <si>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</si>
  <si>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</si>
  <si>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</si>
  <si>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</si>
  <si>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</si>
  <si>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</si>
  <si>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</si>
  <si>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</si>
  <si>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</si>
  <si>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</si>
  <si>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</si>
  <si>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</si>
  <si>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</si>
  <si>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</si>
  <si>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</si>
  <si>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</si>
  <si>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</si>
  <si>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</si>
  <si>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</si>
  <si>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</si>
  <si>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</si>
  <si>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</si>
  <si>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</si>
  <si>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</si>
  <si>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</si>
  <si>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</si>
  <si>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</si>
  <si>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</si>
  <si>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</si>
  <si>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</si>
  <si>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</si>
  <si>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</si>
  <si>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</si>
  <si>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</si>
  <si>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</si>
  <si>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</si>
  <si>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</si>
  <si>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</si>
  <si>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</si>
  <si>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</si>
  <si>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</si>
  <si>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</si>
  <si>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</si>
  <si>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</si>
  <si>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</si>
  <si>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</si>
  <si>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</si>
  <si>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</si>
  <si>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</si>
  <si>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</si>
  <si>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</si>
  <si>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</si>
  <si>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</si>
  <si>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</si>
  <si>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</si>
  <si>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</si>
  <si>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</si>
  <si>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</si>
  <si>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</si>
  <si>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</si>
  <si>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</si>
  <si>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</si>
  <si>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</si>
  <si>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</si>
  <si>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</si>
  <si>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</si>
  <si>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</si>
  <si>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</si>
  <si>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</si>
  <si>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</si>
  <si>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</si>
  <si>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</si>
  <si>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</si>
  <si>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</si>
  <si>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</si>
  <si>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</si>
  <si>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</si>
  <si>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</si>
  <si>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</si>
  <si>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</si>
  <si>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</si>
  <si>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</si>
  <si>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</si>
  <si>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</si>
  <si>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</si>
  <si>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</si>
  <si>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</si>
  <si>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</si>
  <si>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</si>
  <si>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</si>
  <si>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</si>
  <si>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</si>
  <si>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</si>
  <si>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</si>
  <si>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</si>
  <si>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</si>
  <si>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</si>
  <si>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</si>
  <si>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</si>
  <si>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</si>
  <si>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</si>
  <si>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</si>
  <si>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</si>
  <si>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</si>
  <si>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</si>
  <si>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</si>
  <si>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</si>
  <si>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</si>
  <si>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</si>
  <si>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</si>
  <si>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</si>
  <si>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</si>
  <si>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</si>
  <si>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</si>
  <si>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</si>
  <si>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</si>
  <si>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</si>
  <si>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</si>
  <si>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</si>
  <si>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</si>
  <si>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</si>
  <si>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</si>
  <si>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</si>
  <si>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</si>
  <si>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</si>
  <si>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</si>
  <si>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</si>
  <si>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</si>
  <si>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</si>
  <si>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</si>
  <si>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</si>
  <si>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</si>
  <si>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</si>
  <si>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</si>
  <si>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</si>
  <si>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</si>
  <si>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</si>
  <si>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</si>
  <si>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</si>
  <si>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</si>
  <si>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</si>
  <si>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</si>
  <si>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</si>
  <si>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</si>
  <si>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</si>
  <si>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</si>
  <si>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</si>
  <si>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</si>
  <si>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</si>
  <si>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</si>
  <si>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</si>
  <si>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</si>
  <si>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</si>
  <si>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</si>
  <si>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</si>
  <si>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</si>
  <si>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</si>
  <si>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</si>
  <si>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</si>
  <si>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</si>
  <si>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</si>
  <si>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</si>
  <si>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</si>
  <si>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</si>
  <si>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</si>
  <si>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</si>
  <si>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</si>
  <si>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</si>
  <si>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</si>
  <si>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</si>
  <si>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</si>
  <si>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</si>
  <si>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</si>
  <si>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</si>
  <si>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</si>
  <si>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</si>
  <si>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</si>
  <si>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</si>
  <si>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</si>
  <si>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</si>
  <si>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</si>
  <si>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</si>
  <si>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</si>
  <si>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</si>
  <si>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</si>
  <si>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</si>
  <si>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</si>
  <si>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</si>
  <si>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</si>
  <si>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</si>
  <si>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</si>
  <si>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</si>
  <si>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</si>
  <si>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</si>
  <si>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</si>
  <si>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</si>
  <si>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</si>
  <si>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</si>
  <si>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</si>
  <si>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</si>
  <si>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</si>
  <si>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</si>
  <si>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</si>
  <si>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</si>
  <si>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</si>
  <si>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</si>
  <si>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</si>
  <si>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</si>
  <si>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</si>
  <si>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</si>
  <si>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</si>
  <si>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</si>
  <si>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</si>
  <si>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</si>
  <si>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</si>
  <si>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</si>
  <si>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</si>
  <si>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</si>
  <si>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</si>
  <si>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</si>
  <si>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</si>
  <si>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</si>
  <si>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</si>
  <si>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</si>
  <si>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</si>
  <si>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</si>
  <si>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</si>
  <si>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</si>
  <si>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</si>
  <si>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</si>
  <si>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</si>
  <si>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</si>
  <si>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</si>
  <si>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</si>
  <si>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</si>
  <si>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</si>
  <si>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</si>
  <si>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</si>
  <si>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</si>
  <si>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</si>
  <si>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</si>
  <si>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</si>
  <si>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</si>
  <si>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</si>
  <si>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</si>
  <si>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</si>
  <si>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</si>
  <si>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</si>
  <si>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</si>
  <si>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</si>
  <si>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</si>
  <si>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</si>
  <si>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</si>
  <si>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</si>
  <si>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</si>
  <si>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</si>
  <si>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</si>
  <si>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</si>
  <si>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</si>
  <si>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</si>
  <si>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</si>
  <si>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</si>
  <si>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</si>
  <si>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</si>
  <si>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</si>
  <si>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</si>
  <si>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</si>
  <si>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</si>
  <si>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</si>
  <si>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</si>
  <si>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</si>
  <si>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</si>
  <si>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</si>
  <si>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</si>
  <si>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</si>
  <si>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</si>
  <si>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</si>
  <si>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</si>
  <si>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</si>
  <si>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</si>
  <si>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</si>
  <si>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</si>
  <si>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</si>
  <si>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</si>
  <si>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</si>
  <si>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</si>
  <si>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</si>
  <si>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</si>
  <si>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</si>
  <si>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</si>
  <si>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</si>
  <si>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</si>
  <si>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</si>
  <si>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</si>
  <si>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</si>
  <si>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</si>
  <si>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</si>
  <si>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</si>
  <si>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</si>
  <si>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</si>
  <si>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</si>
  <si>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</si>
  <si>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</si>
  <si>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</si>
  <si>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</si>
  <si>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</si>
  <si>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</si>
  <si>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</si>
  <si>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</si>
  <si>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</si>
  <si>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</si>
  <si>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</si>
  <si>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</si>
  <si>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</si>
  <si>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</si>
  <si>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</si>
  <si>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</si>
  <si>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</si>
  <si>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</si>
  <si>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</si>
  <si>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</si>
  <si>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</si>
  <si>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</si>
  <si>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</si>
  <si>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</si>
  <si>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</si>
  <si>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</si>
  <si>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</si>
  <si>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</si>
  <si>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</si>
  <si>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</si>
  <si>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</si>
  <si>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</si>
  <si>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</si>
  <si>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</si>
  <si>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</si>
  <si>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</si>
  <si>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</si>
  <si>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</si>
  <si>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</si>
  <si>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</si>
  <si>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</si>
  <si>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</si>
  <si>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</si>
  <si>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</si>
  <si>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</si>
  <si>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</si>
  <si>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</si>
  <si>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</si>
  <si>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</si>
  <si>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</si>
  <si>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</si>
  <si>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</si>
  <si>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</si>
  <si>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</si>
  <si>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</si>
  <si>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</si>
  <si>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</si>
  <si>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</si>
  <si>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</si>
  <si>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</si>
  <si>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</si>
  <si>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</si>
  <si>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</si>
  <si>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</si>
  <si>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</si>
  <si>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</si>
  <si>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</si>
  <si>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</si>
  <si>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</si>
  <si>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</si>
  <si>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</si>
  <si>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</si>
  <si>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</si>
  <si>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</si>
  <si>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</si>
  <si>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</si>
  <si>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</si>
  <si>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</si>
  <si>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</si>
  <si>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</si>
  <si>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</si>
  <si>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</si>
  <si>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</si>
  <si>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</si>
  <si>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</si>
  <si>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</si>
  <si>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</si>
  <si>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</si>
  <si>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</si>
  <si>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</si>
  <si>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</si>
  <si>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</si>
  <si>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</si>
  <si>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</si>
  <si>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</si>
  <si>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</si>
  <si>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</si>
  <si>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</si>
  <si>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</si>
  <si>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</si>
  <si>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</si>
  <si>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</si>
  <si>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</si>
  <si>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</si>
  <si>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</si>
  <si>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</si>
  <si>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</si>
  <si>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</si>
  <si>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</si>
  <si>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</si>
  <si>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</si>
  <si>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</si>
  <si>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</si>
  <si>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</si>
  <si>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</si>
  <si>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</si>
  <si>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</si>
  <si>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</si>
  <si>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</si>
  <si>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</si>
  <si>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</si>
  <si>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</si>
  <si>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</si>
  <si>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</si>
  <si>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</si>
  <si>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</si>
  <si>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</si>
  <si>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</si>
  <si>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</si>
  <si>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</si>
  <si>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</si>
  <si>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</si>
  <si>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</si>
  <si>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</si>
  <si>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</si>
  <si>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</si>
  <si>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</si>
  <si>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</si>
  <si>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</si>
  <si>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</si>
  <si>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</si>
  <si>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</si>
  <si>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</si>
  <si>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</si>
  <si>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</si>
  <si>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</si>
  <si>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</si>
  <si>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</si>
  <si>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</si>
  <si>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</si>
  <si>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</si>
  <si>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</si>
  <si>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</si>
  <si>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</si>
  <si>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</si>
  <si>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</si>
  <si>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</si>
  <si>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</si>
  <si>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</si>
  <si>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</si>
  <si>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</si>
  <si>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</si>
  <si>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</si>
  <si>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</si>
  <si>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</si>
  <si>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</si>
  <si>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</si>
  <si>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</si>
  <si>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</si>
  <si>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</si>
  <si>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</si>
  <si>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</si>
  <si>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</si>
  <si>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</si>
  <si>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</si>
  <si>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</si>
  <si>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</si>
  <si>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</si>
  <si>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</si>
  <si>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</si>
  <si>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</si>
  <si>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</si>
  <si>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</si>
  <si>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</si>
  <si>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</si>
  <si>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</si>
  <si>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</si>
  <si>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</si>
  <si>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</si>
  <si>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</si>
  <si>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</si>
  <si>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</si>
  <si>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</si>
  <si>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</si>
  <si>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</si>
  <si>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</si>
  <si>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</si>
  <si>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</si>
  <si>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</si>
  <si>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</si>
  <si>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</si>
  <si>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</si>
  <si>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</si>
  <si>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</si>
  <si>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</si>
  <si>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</si>
  <si>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</si>
  <si>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</si>
  <si>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</si>
  <si>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</si>
  <si>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</si>
  <si>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</si>
  <si>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</si>
  <si>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</si>
  <si>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</si>
  <si>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</si>
  <si>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</si>
  <si>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</si>
  <si>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</si>
  <si>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</si>
  <si>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</si>
  <si>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</si>
  <si>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</si>
  <si>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</si>
  <si>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</si>
  <si>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</si>
  <si>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</si>
  <si>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</si>
  <si>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</si>
  <si>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</si>
  <si>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</si>
  <si>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</si>
  <si>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</si>
  <si>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</si>
  <si>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</si>
  <si>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</si>
  <si>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</si>
  <si>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</si>
  <si>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</si>
  <si>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</si>
  <si>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</si>
  <si>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</si>
  <si>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</si>
  <si>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</si>
  <si>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</si>
  <si>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</si>
  <si>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</si>
  <si>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</si>
  <si>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</si>
  <si>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</si>
  <si>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</si>
  <si>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</si>
  <si>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</si>
  <si>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</si>
  <si>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</si>
  <si>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</si>
  <si>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</si>
  <si>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</si>
  <si>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</si>
  <si>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</si>
  <si>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</si>
  <si>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</si>
  <si>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</si>
  <si>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</si>
  <si>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</si>
  <si>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</si>
  <si>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</si>
  <si>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</si>
  <si>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</si>
  <si>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</si>
  <si>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</si>
  <si>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</si>
  <si>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</si>
  <si>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</si>
  <si>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</si>
  <si>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</si>
  <si>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</si>
  <si>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</si>
  <si>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</si>
  <si>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</si>
  <si>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</si>
  <si>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</si>
  <si>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</si>
  <si>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</si>
  <si>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</si>
  <si>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</si>
  <si>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</si>
  <si>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</si>
  <si>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</si>
  <si>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</si>
  <si>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</si>
  <si>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</si>
  <si>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</si>
  <si>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</si>
  <si>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</si>
  <si>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</si>
  <si>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</si>
  <si>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</si>
  <si>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</si>
  <si>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</si>
  <si>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</si>
  <si>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</si>
  <si>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</si>
  <si>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</si>
  <si>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</si>
  <si>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</si>
  <si>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</si>
  <si>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</si>
  <si>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</si>
  <si>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</si>
  <si>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</si>
  <si>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</si>
  <si>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</si>
  <si>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</si>
  <si>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</si>
  <si>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</si>
  <si>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</si>
  <si>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</si>
  <si>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</si>
  <si>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</si>
  <si>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</si>
  <si>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</si>
  <si>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</si>
  <si>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</si>
  <si>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</si>
  <si>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</si>
  <si>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</si>
  <si>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</si>
  <si>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</si>
  <si>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</si>
  <si>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</si>
  <si>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</si>
  <si>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</si>
  <si>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</si>
  <si>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</si>
  <si>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</si>
  <si>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</si>
  <si>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</si>
  <si>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</si>
  <si>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</si>
  <si>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</si>
  <si>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</si>
  <si>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</si>
  <si>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</si>
  <si>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</si>
  <si>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</si>
  <si>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</si>
  <si>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</si>
  <si>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</si>
  <si>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</si>
  <si>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</si>
  <si>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</si>
  <si>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</si>
  <si>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</si>
  <si>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</si>
  <si>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</si>
  <si>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</si>
  <si>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</si>
  <si>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</si>
  <si>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</si>
  <si>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</si>
  <si>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</si>
  <si>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</si>
  <si>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</si>
  <si>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</si>
  <si>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</si>
  <si>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</si>
  <si>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</si>
  <si>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</si>
  <si>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</si>
  <si>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</si>
  <si>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</si>
  <si>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</si>
  <si>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</si>
  <si>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</si>
  <si>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</si>
  <si>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</si>
  <si>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</si>
  <si>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</si>
  <si>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</si>
  <si>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</si>
  <si>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</si>
  <si>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</si>
  <si>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</si>
  <si>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</si>
  <si>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</si>
  <si>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</si>
  <si>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</si>
  <si>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</si>
  <si>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</si>
  <si>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</si>
  <si>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</si>
  <si>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</si>
  <si>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</si>
  <si>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</si>
  <si>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</si>
  <si>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</si>
  <si>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</si>
  <si>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</si>
  <si>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</si>
  <si>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</si>
  <si>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</si>
  <si>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</si>
  <si>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</si>
  <si>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</si>
  <si>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</si>
  <si>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</si>
  <si>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</si>
  <si>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</si>
  <si>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</si>
  <si>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</si>
  <si>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</si>
  <si>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</si>
  <si>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</si>
  <si>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</si>
  <si>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</si>
  <si>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</si>
  <si>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</si>
  <si>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</si>
  <si>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</si>
  <si>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</si>
  <si>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</si>
  <si>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</si>
  <si>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</si>
  <si>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</si>
  <si>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</si>
  <si>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</si>
  <si>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</si>
  <si>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</si>
  <si>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</si>
  <si>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</si>
  <si>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</si>
  <si>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</si>
  <si>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</si>
  <si>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</si>
  <si>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</si>
  <si>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</si>
  <si>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</si>
  <si>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</si>
  <si>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</si>
  <si>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</si>
  <si>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</si>
  <si>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</si>
  <si>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</si>
  <si>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</si>
  <si>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</si>
  <si>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</si>
  <si>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</si>
  <si>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</si>
  <si>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</si>
  <si>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</si>
  <si>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</si>
  <si>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</si>
  <si>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</si>
  <si>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</si>
  <si>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</si>
  <si>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</si>
  <si>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</si>
  <si>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</si>
  <si>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</si>
  <si>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</si>
  <si>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</si>
  <si>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</si>
  <si>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</si>
  <si>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</si>
  <si>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</si>
  <si>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</si>
  <si>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</si>
  <si>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</si>
  <si>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</si>
  <si>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</si>
  <si>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</si>
  <si>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</si>
  <si>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</si>
  <si>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</si>
  <si>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</si>
  <si>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</si>
  <si>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</si>
  <si>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</si>
  <si>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</si>
  <si>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</si>
  <si>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</si>
  <si>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</si>
  <si>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</si>
  <si>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</si>
  <si>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</si>
  <si>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</si>
  <si>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</si>
  <si>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</si>
  <si>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</si>
  <si>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</si>
  <si>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</si>
  <si>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</si>
  <si>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</si>
  <si>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</si>
  <si>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</si>
  <si>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</si>
  <si>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</si>
  <si>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</si>
  <si>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</si>
  <si>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</si>
  <si>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</si>
  <si>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</si>
  <si>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</si>
  <si>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</si>
  <si>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</si>
  <si>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</si>
  <si>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</si>
  <si>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</si>
  <si>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</si>
  <si>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</si>
  <si>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</si>
  <si>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</si>
  <si>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</si>
  <si>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</si>
  <si>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</si>
  <si>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</si>
  <si>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</si>
  <si>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</si>
  <si>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</si>
  <si>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</si>
  <si>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</si>
  <si>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</si>
  <si>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</si>
  <si>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</si>
  <si>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</si>
  <si>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</si>
  <si>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</si>
  <si>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</si>
  <si>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</si>
  <si>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</si>
  <si>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</si>
  <si>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</si>
  <si>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</si>
  <si>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</si>
  <si>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</si>
  <si>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</si>
  <si>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</si>
  <si>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</si>
  <si>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</si>
  <si>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</si>
  <si>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</si>
  <si>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</si>
  <si>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</si>
  <si>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</si>
  <si>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</si>
  <si>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</si>
  <si>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</si>
  <si>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</si>
  <si>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</si>
  <si>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</si>
  <si>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</si>
  <si>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</si>
  <si>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</si>
  <si>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</si>
  <si>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</si>
  <si>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</si>
  <si>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</si>
  <si>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</si>
  <si>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</si>
  <si>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</si>
  <si>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</si>
  <si>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</si>
  <si>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</si>
  <si>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</si>
  <si>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</si>
  <si>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</si>
  <si>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</si>
  <si>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</si>
  <si>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</si>
  <si>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</si>
  <si>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</si>
  <si>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</si>
  <si>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</si>
  <si>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</si>
  <si>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</si>
  <si>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</si>
  <si>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</si>
  <si>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</si>
  <si>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</si>
  <si>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</si>
  <si>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</si>
  <si>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</si>
  <si>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</si>
  <si>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</si>
  <si>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</si>
  <si>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</si>
  <si>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</si>
  <si>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</si>
  <si>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</si>
  <si>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</si>
  <si>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</si>
  <si>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</si>
  <si>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</si>
  <si>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</si>
  <si>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</si>
  <si>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</si>
  <si>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</si>
  <si>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</si>
  <si>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</si>
  <si>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</si>
  <si>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</si>
  <si>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</si>
  <si>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</si>
  <si>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</si>
  <si>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</si>
  <si>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</si>
  <si>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</si>
  <si>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</si>
  <si>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</si>
  <si>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</si>
  <si>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</si>
  <si>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</si>
  <si>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</si>
  <si>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</si>
  <si>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</si>
  <si>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</si>
  <si>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</si>
  <si>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</si>
  <si>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</si>
  <si>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</si>
  <si>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</si>
  <si>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</si>
  <si>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</si>
  <si>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</si>
  <si>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</si>
  <si>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</si>
  <si>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</si>
  <si>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</si>
  <si>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</si>
  <si>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</si>
  <si>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</si>
  <si>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</si>
  <si>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</si>
  <si>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</si>
  <si>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</si>
  <si>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</si>
  <si>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</si>
  <si>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</si>
  <si>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</si>
  <si>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</si>
  <si>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</si>
  <si>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</si>
  <si>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</si>
  <si>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</si>
  <si>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</si>
  <si>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</si>
  <si>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</si>
  <si>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</si>
  <si>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</si>
  <si>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</si>
  <si>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</si>
  <si>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</si>
  <si>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</si>
  <si>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</si>
  <si>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</si>
  <si>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</si>
  <si>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</si>
  <si>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</si>
  <si>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</si>
  <si>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</si>
  <si>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</si>
  <si>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</si>
  <si>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</si>
  <si>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</si>
  <si>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</si>
  <si>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</si>
  <si>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</si>
  <si>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</si>
  <si>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</si>
  <si>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</si>
  <si>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</si>
  <si>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</si>
  <si>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</si>
  <si>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</si>
  <si>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</si>
  <si>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</si>
  <si>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</si>
  <si>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</si>
  <si>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</si>
  <si>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</si>
  <si>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</si>
  <si>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</si>
  <si>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</si>
  <si>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</si>
  <si>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</si>
  <si>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</si>
  <si>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</si>
  <si>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</si>
  <si>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</si>
  <si>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</si>
  <si>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</si>
  <si>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</si>
  <si>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</si>
  <si>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</si>
  <si>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</si>
  <si>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</si>
  <si>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</si>
  <si>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</si>
  <si>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</si>
  <si>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</si>
  <si>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</si>
  <si>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</si>
  <si>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</si>
  <si>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</si>
  <si>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</si>
  <si>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</si>
  <si>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</si>
  <si>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</si>
  <si>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</si>
  <si>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</si>
  <si>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</si>
  <si>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</si>
  <si>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</si>
  <si>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</si>
  <si>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</si>
  <si>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</si>
  <si>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</si>
  <si>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</si>
  <si>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</si>
  <si>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</si>
  <si>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</si>
  <si>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</si>
  <si>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</si>
  <si>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</si>
  <si>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</si>
  <si>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</si>
  <si>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</si>
  <si>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</si>
  <si>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</si>
  <si>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</si>
  <si>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</si>
  <si>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</si>
  <si>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</si>
  <si>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</si>
  <si>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</si>
  <si>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</si>
  <si>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</si>
  <si>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</si>
  <si>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</si>
  <si>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</si>
  <si>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</si>
  <si>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</si>
  <si>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</si>
  <si>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</si>
  <si>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</si>
  <si>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</si>
  <si>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</si>
  <si>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</si>
  <si>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</si>
  <si>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</si>
  <si>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</si>
  <si>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</si>
  <si>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</si>
  <si>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</si>
  <si>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</si>
  <si>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</si>
  <si>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</si>
  <si>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</si>
  <si>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</si>
  <si>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</si>
  <si>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</si>
  <si>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</si>
  <si>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</si>
  <si>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</si>
  <si>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</si>
  <si>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</si>
  <si>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</si>
  <si>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</si>
  <si>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</si>
  <si>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</si>
  <si>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</si>
  <si>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</si>
  <si>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</si>
  <si>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</si>
  <si>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</si>
  <si>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</si>
  <si>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</si>
  <si>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</si>
  <si>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</si>
  <si>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</si>
  <si>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</si>
  <si>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</si>
  <si>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</si>
  <si>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</si>
  <si>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</si>
  <si>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</si>
  <si>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</si>
  <si>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</si>
  <si>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</si>
  <si>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</si>
  <si>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</si>
  <si>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</si>
  <si>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</si>
  <si>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</si>
  <si>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</si>
  <si>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</si>
  <si>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</si>
  <si>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</si>
  <si>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</si>
  <si>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</si>
  <si>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</si>
  <si>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</si>
  <si>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</si>
  <si>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</si>
  <si>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</si>
  <si>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</si>
  <si>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</si>
  <si>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</si>
  <si>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</si>
  <si>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</si>
  <si>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</si>
  <si>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</si>
  <si>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</si>
  <si>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</si>
  <si>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</si>
  <si>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</si>
  <si>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</si>
  <si>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</si>
  <si>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</si>
  <si>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</si>
  <si>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</si>
  <si>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</si>
  <si>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</si>
  <si>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</si>
  <si>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</si>
  <si>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</si>
  <si>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</si>
  <si>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</si>
  <si>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</si>
  <si>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</si>
  <si>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</si>
  <si>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</si>
  <si>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</si>
  <si>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</si>
  <si>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</si>
  <si>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</si>
  <si>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</si>
  <si>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</si>
  <si>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</si>
  <si>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</si>
  <si>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</si>
  <si>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</si>
  <si>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</si>
  <si>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</si>
  <si>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</si>
  <si>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</si>
  <si>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</si>
  <si>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</si>
  <si>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</si>
  <si>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</si>
  <si>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</si>
  <si>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</si>
  <si>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</si>
  <si>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</si>
  <si>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</si>
  <si>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</si>
  <si>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</si>
  <si>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</si>
  <si>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</si>
  <si>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</si>
  <si>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</si>
  <si>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</si>
  <si>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</si>
  <si>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</si>
  <si>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</si>
  <si>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</si>
  <si>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</si>
  <si>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</si>
  <si>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</si>
  <si>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</si>
  <si>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</si>
  <si>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</si>
  <si>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</si>
  <si>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</si>
  <si>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</si>
  <si>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</si>
  <si>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</si>
  <si>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</si>
  <si>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</si>
  <si>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</si>
  <si>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</si>
  <si>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</si>
  <si>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</si>
  <si>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</si>
  <si>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</si>
  <si>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</si>
  <si>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</si>
  <si>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</si>
  <si>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</si>
  <si>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</si>
  <si>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</si>
  <si>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</si>
  <si>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</si>
  <si>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</si>
  <si>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</si>
  <si>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</si>
  <si>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</si>
  <si>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</si>
  <si>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</si>
  <si>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</si>
  <si>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</si>
  <si>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</si>
  <si>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</si>
  <si>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</si>
  <si>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</si>
  <si>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</si>
  <si>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</si>
  <si>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</si>
  <si>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</si>
  <si>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</si>
  <si>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</si>
  <si>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</si>
  <si>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</si>
  <si>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</si>
  <si>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</si>
  <si>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</si>
  <si>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</si>
  <si>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</si>
  <si>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</si>
  <si>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</si>
  <si>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</si>
  <si>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</si>
  <si>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</si>
  <si>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</si>
  <si>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</si>
  <si>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</si>
  <si>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</si>
  <si>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</si>
  <si>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</si>
  <si>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</si>
  <si>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</si>
  <si>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</si>
  <si>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</si>
  <si>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</si>
  <si>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</si>
  <si>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</si>
  <si>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</si>
  <si>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</si>
  <si>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</si>
  <si>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</si>
  <si>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</si>
  <si>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</si>
  <si>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</si>
  <si>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</si>
  <si>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</si>
  <si>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</si>
  <si>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</si>
  <si>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</si>
  <si>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</si>
  <si>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</si>
  <si>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</si>
  <si>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</si>
  <si>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</si>
  <si>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</si>
  <si>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</si>
  <si>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</si>
  <si>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</si>
  <si>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</si>
  <si>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</si>
  <si>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</si>
  <si>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</si>
  <si>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</si>
  <si>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</si>
  <si>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</si>
  <si>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</si>
  <si>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</si>
  <si>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</si>
  <si>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</si>
  <si>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</si>
  <si>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</si>
  <si>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</si>
  <si>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</si>
  <si>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</si>
  <si>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</si>
  <si>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</si>
  <si>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</si>
  <si>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</si>
  <si>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</si>
  <si>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</si>
  <si>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</si>
  <si>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</si>
  <si>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</si>
  <si>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</si>
  <si>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</si>
  <si>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</si>
  <si>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</si>
  <si>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</si>
  <si>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</si>
  <si>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</si>
  <si>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</si>
  <si>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</si>
  <si>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</si>
  <si>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</si>
  <si>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</si>
  <si>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</si>
  <si>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</si>
  <si>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</si>
  <si>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</si>
  <si>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</si>
  <si>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</si>
  <si>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</si>
  <si>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</si>
  <si>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</si>
  <si>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</si>
  <si>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</si>
  <si>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</si>
  <si>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</si>
  <si>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</si>
  <si>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</si>
  <si>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</si>
  <si>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</si>
  <si>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</si>
  <si>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</si>
  <si>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</si>
  <si>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</si>
  <si>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</si>
  <si>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</si>
  <si>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</si>
  <si>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</si>
  <si>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</si>
  <si>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</si>
  <si>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</si>
  <si>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</si>
  <si>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</si>
  <si>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</si>
  <si>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</si>
  <si>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</si>
  <si>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</si>
  <si>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</si>
  <si>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</si>
  <si>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</si>
  <si>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</si>
  <si>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</si>
  <si>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</si>
  <si>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</si>
  <si>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</si>
  <si>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</si>
  <si>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</si>
  <si>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</si>
  <si>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</si>
  <si>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</si>
  <si>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</si>
  <si>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</si>
  <si>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</si>
  <si>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</si>
  <si>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</si>
  <si>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</si>
  <si>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</si>
  <si>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</si>
  <si>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</si>
  <si>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</si>
  <si>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</si>
  <si>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</si>
  <si>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</si>
  <si>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</si>
  <si>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</si>
  <si>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</si>
  <si>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</si>
  <si>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</si>
  <si>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</si>
  <si>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</si>
  <si>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</si>
  <si>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</si>
  <si>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</si>
  <si>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</si>
  <si>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</si>
  <si>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</si>
  <si>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</si>
  <si>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</si>
  <si>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</si>
  <si>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</si>
  <si>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</si>
  <si>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</si>
  <si>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</si>
  <si>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</si>
  <si>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</si>
  <si>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</si>
  <si>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</si>
  <si>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</si>
  <si>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</si>
  <si>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</si>
  <si>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</si>
  <si>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</si>
  <si>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</si>
  <si>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</si>
  <si>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</si>
  <si>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</si>
  <si>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</si>
  <si>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</si>
  <si>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</si>
  <si>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</si>
  <si>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</si>
  <si>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</si>
  <si>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</si>
  <si>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</si>
  <si>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</si>
  <si>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</si>
  <si>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</si>
  <si>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</si>
  <si>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</si>
  <si>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</si>
  <si>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</si>
  <si>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</si>
  <si>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</si>
  <si>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</si>
  <si>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</si>
  <si>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</si>
  <si>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</si>
  <si>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</si>
  <si>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</si>
  <si>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</si>
  <si>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</si>
  <si>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</si>
  <si>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</si>
  <si>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</si>
  <si>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</si>
  <si>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</si>
  <si>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</si>
  <si>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</si>
  <si>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</si>
  <si>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</si>
  <si>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</si>
  <si>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</si>
  <si>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</si>
  <si>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</si>
  <si>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</si>
  <si>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</si>
  <si>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</si>
  <si>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</si>
  <si>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</si>
  <si>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</si>
  <si>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</si>
  <si>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</si>
  <si>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</si>
  <si>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</si>
  <si>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</si>
  <si>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</si>
  <si>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</si>
  <si>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</si>
  <si>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</si>
  <si>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</si>
  <si>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</si>
  <si>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</si>
  <si>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</si>
  <si>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</si>
  <si>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</si>
  <si>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</si>
  <si>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</si>
  <si>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</si>
  <si>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</si>
  <si>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</si>
  <si>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</si>
  <si>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</si>
  <si>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</si>
  <si>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</si>
  <si>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</si>
  <si>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</si>
  <si>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</si>
  <si>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</si>
  <si>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</si>
  <si>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</si>
  <si>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</si>
  <si>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</si>
  <si>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</si>
  <si>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</si>
  <si>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</si>
  <si>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</si>
  <si>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</si>
  <si>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</si>
  <si>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</si>
  <si>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</si>
  <si>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</si>
  <si>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</si>
  <si>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</si>
  <si>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</si>
  <si>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</si>
  <si>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</si>
  <si>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</si>
  <si>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</si>
  <si>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</si>
  <si>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</si>
  <si>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</si>
  <si>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</si>
  <si>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</si>
  <si>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</si>
  <si>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</si>
  <si>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</si>
  <si>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</si>
  <si>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</si>
  <si>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</si>
  <si>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</si>
  <si>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</si>
  <si>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</si>
  <si>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</si>
  <si>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</si>
  <si>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</si>
  <si>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</si>
  <si>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</si>
  <si>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</si>
  <si>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</si>
  <si>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</si>
  <si>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</si>
  <si>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</si>
  <si>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</si>
  <si>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</si>
  <si>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</si>
  <si>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</si>
  <si>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</si>
  <si>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</si>
  <si>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</si>
  <si>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</si>
  <si>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</si>
  <si>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</si>
  <si>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</si>
  <si>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</si>
  <si>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</si>
  <si>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</si>
  <si>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</si>
  <si>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</si>
  <si>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</si>
  <si>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</si>
  <si>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</si>
  <si>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</si>
  <si>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</si>
  <si>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</si>
  <si>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</si>
  <si>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</si>
  <si>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</si>
  <si>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</si>
  <si>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</si>
  <si>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</si>
  <si>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</si>
  <si>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</si>
  <si>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</si>
  <si>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</si>
  <si>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</si>
  <si>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</si>
  <si>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</si>
  <si>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</si>
  <si>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</si>
  <si>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</si>
  <si>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</si>
  <si>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</si>
  <si>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</si>
  <si>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</si>
  <si>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</si>
  <si>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</si>
  <si>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</si>
  <si>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</si>
  <si>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</si>
  <si>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</si>
  <si>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</si>
  <si>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</si>
  <si>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</si>
  <si>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</si>
  <si>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</si>
  <si>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</si>
  <si>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</si>
  <si>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</si>
  <si>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</si>
  <si>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</si>
  <si>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</si>
  <si>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</si>
  <si>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</si>
  <si>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</si>
  <si>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</si>
  <si>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</si>
  <si>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</si>
  <si>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</si>
  <si>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</si>
  <si>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</si>
  <si>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</si>
  <si>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</si>
  <si>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</si>
  <si>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</si>
  <si>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</si>
  <si>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</si>
  <si>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</si>
  <si>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</si>
  <si>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</si>
  <si>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</si>
  <si>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</si>
  <si>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</si>
  <si>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</si>
  <si>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</si>
  <si>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</si>
  <si>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</si>
  <si>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</si>
  <si>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</si>
  <si>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</si>
  <si>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</si>
  <si>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</si>
  <si>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</si>
  <si>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</si>
  <si>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</si>
  <si>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</si>
  <si>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</si>
  <si>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</si>
  <si>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</si>
  <si>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</si>
  <si>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</si>
  <si>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</si>
  <si>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</si>
  <si>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</si>
  <si>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</si>
  <si>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</si>
  <si>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</si>
  <si>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</si>
  <si>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</si>
  <si>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</si>
  <si>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</si>
  <si>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</si>
  <si>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</si>
  <si>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</si>
  <si>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</si>
  <si>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</si>
  <si>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</si>
  <si>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</si>
  <si>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</si>
  <si>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</si>
  <si>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</si>
  <si>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</si>
  <si>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</si>
  <si>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</si>
  <si>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</si>
  <si>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</si>
  <si>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</si>
  <si>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</si>
  <si>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</si>
  <si>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</si>
  <si>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</si>
  <si>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</si>
  <si>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</si>
  <si>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</si>
  <si>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</si>
  <si>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</si>
  <si>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</si>
  <si>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</si>
  <si>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</si>
  <si>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</si>
  <si>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</si>
  <si>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</si>
  <si>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</si>
  <si>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</si>
  <si>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</si>
  <si>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</si>
  <si>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</si>
  <si>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</si>
  <si>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</si>
  <si>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</si>
  <si>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</si>
  <si>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</si>
  <si>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</si>
  <si>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</si>
  <si>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</si>
  <si>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</si>
  <si>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</si>
  <si>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</si>
  <si>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</si>
  <si>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</si>
  <si>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</si>
  <si>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</si>
  <si>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</si>
  <si>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</si>
  <si>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</si>
  <si>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</si>
  <si>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</si>
  <si>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</si>
  <si>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</si>
  <si>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</si>
  <si>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</si>
  <si>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</si>
  <si>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</si>
  <si>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</si>
  <si>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</si>
  <si>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</si>
  <si>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</si>
  <si>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</si>
  <si>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</si>
  <si>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</si>
  <si>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</si>
  <si>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</si>
  <si>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</si>
  <si>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</si>
  <si>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</si>
  <si>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</si>
  <si>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</si>
  <si>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</si>
  <si>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</si>
  <si>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</si>
  <si>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</si>
  <si>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</si>
  <si>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</si>
  <si>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</si>
  <si>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</si>
  <si>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</si>
  <si>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</si>
  <si>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</si>
  <si>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</si>
  <si>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</si>
  <si>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</si>
  <si>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</si>
  <si>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</si>
  <si>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</si>
  <si>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</si>
  <si>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</si>
  <si>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</si>
  <si>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</si>
  <si>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</si>
  <si>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</si>
  <si>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</si>
  <si>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</si>
  <si>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</si>
  <si>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</si>
  <si>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</si>
  <si>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</si>
  <si>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</si>
  <si>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</si>
  <si>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</si>
  <si>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</si>
  <si>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</si>
  <si>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</si>
  <si>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</si>
  <si>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</si>
  <si>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</si>
  <si>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</si>
  <si>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</si>
  <si>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</si>
  <si>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</si>
  <si>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</si>
  <si>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</si>
  <si>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</si>
  <si>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</si>
  <si>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</si>
  <si>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</si>
  <si>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</si>
  <si>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</si>
  <si>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</si>
  <si>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</si>
  <si>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</si>
  <si>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</si>
  <si>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</si>
  <si>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</si>
  <si>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</si>
  <si>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</si>
  <si>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</si>
  <si>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</si>
  <si>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</si>
  <si>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</si>
  <si>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</si>
  <si>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</si>
  <si>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</si>
  <si>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</si>
  <si>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</si>
  <si>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</si>
  <si>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</si>
  <si>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</si>
  <si>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</si>
  <si>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</si>
  <si>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</si>
  <si>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</si>
  <si>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</si>
  <si>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</si>
  <si>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</si>
  <si>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</si>
  <si>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</si>
  <si>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</si>
  <si>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</si>
  <si>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</si>
  <si>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</si>
  <si>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</si>
  <si>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</si>
  <si>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</si>
  <si>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</si>
  <si>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</si>
  <si>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</si>
  <si>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</si>
  <si>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</si>
  <si>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</si>
  <si>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</si>
  <si>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</si>
  <si>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</si>
  <si>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</si>
  <si>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</si>
  <si>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</si>
  <si>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</si>
  <si>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</si>
  <si>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</si>
  <si>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</si>
  <si>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</si>
  <si>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</si>
  <si>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</si>
  <si>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</si>
  <si>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</si>
  <si>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</si>
  <si>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</si>
  <si>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</si>
  <si>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</si>
  <si>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</si>
  <si>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</si>
  <si>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</si>
  <si>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</si>
  <si>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</si>
  <si>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</si>
  <si>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</si>
  <si>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</si>
  <si>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</si>
  <si>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</si>
  <si>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</si>
  <si>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</si>
  <si>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</si>
  <si>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</si>
  <si>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</si>
  <si>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</si>
  <si>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</si>
  <si>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</si>
  <si>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</si>
  <si>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</si>
  <si>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</si>
  <si>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</si>
  <si>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</si>
  <si>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</si>
  <si>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</si>
  <si>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</si>
  <si>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</si>
  <si>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</si>
  <si>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</si>
  <si>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</si>
  <si>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</si>
  <si>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</si>
  <si>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</si>
  <si>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</si>
  <si>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</si>
  <si>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</si>
  <si>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</si>
  <si>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</si>
  <si>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</si>
  <si>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</si>
  <si>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</si>
  <si>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</si>
  <si>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</si>
  <si>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</si>
  <si>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</si>
  <si>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</si>
  <si>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</si>
  <si>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</si>
  <si>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</si>
  <si>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</si>
  <si>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</si>
  <si>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</si>
  <si>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</si>
  <si>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</si>
  <si>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</si>
  <si>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</si>
  <si>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</si>
  <si>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</si>
  <si>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</si>
  <si>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</si>
  <si>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</si>
  <si>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</si>
  <si>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</si>
  <si>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</si>
  <si>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</si>
  <si>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</si>
  <si>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</si>
  <si>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</si>
  <si>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</si>
  <si>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</si>
  <si>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</si>
  <si>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</si>
  <si>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</si>
  <si>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</si>
  <si>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</si>
  <si>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</si>
  <si>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</si>
  <si>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</si>
  <si>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</si>
  <si>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</si>
  <si>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</si>
  <si>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</si>
  <si>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</si>
  <si>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</si>
  <si>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</si>
  <si>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</si>
  <si>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</si>
  <si>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</si>
  <si>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</si>
  <si>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</si>
  <si>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</si>
  <si>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</si>
  <si>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</si>
  <si>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</si>
  <si>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</si>
  <si>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</si>
  <si>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</si>
  <si>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</si>
  <si>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</si>
  <si>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</si>
  <si>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</si>
  <si>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</si>
  <si>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</si>
  <si>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</si>
  <si>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</si>
  <si>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</si>
  <si>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</si>
  <si>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</si>
  <si>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</si>
  <si>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</si>
  <si>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</si>
  <si>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</si>
  <si>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</si>
  <si>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</si>
  <si>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</si>
  <si>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</si>
  <si>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</si>
  <si>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</si>
  <si>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</si>
  <si>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</si>
  <si>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</si>
  <si>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</si>
  <si>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</si>
  <si>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</si>
  <si>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</si>
  <si>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</si>
  <si>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</si>
  <si>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</si>
  <si>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</si>
  <si>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</si>
  <si>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</si>
  <si>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</si>
  <si>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</si>
  <si>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</si>
  <si>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</si>
  <si>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</si>
  <si>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</si>
  <si>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</si>
  <si>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</si>
  <si>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</si>
  <si>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</si>
  <si>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</si>
  <si>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</si>
  <si>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</si>
  <si>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</si>
  <si>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</si>
  <si>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</si>
  <si>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</si>
  <si>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</si>
  <si>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</si>
  <si>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</si>
  <si>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</si>
  <si>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</si>
  <si>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</si>
  <si>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</si>
  <si>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</si>
  <si>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</si>
  <si>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</si>
  <si>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</si>
  <si>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</si>
  <si>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</si>
  <si>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</si>
  <si>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</si>
  <si>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</si>
  <si>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</si>
  <si>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</si>
  <si>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</si>
  <si>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</si>
  <si>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</si>
  <si>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</si>
  <si>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</si>
  <si>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</si>
  <si>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</si>
  <si>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</si>
  <si>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</si>
  <si>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</si>
  <si>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</si>
  <si>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</si>
  <si>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</si>
  <si>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</si>
  <si>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</si>
  <si>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</si>
  <si>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</si>
  <si>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</si>
  <si>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</si>
  <si>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</si>
  <si>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</si>
  <si>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</si>
  <si>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</si>
  <si>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</si>
  <si>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</si>
  <si>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</si>
  <si>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</si>
  <si>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</si>
  <si>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</si>
  <si>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</si>
  <si>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</si>
  <si>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</si>
  <si>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</si>
  <si>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</si>
  <si>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</si>
  <si>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</si>
  <si>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</si>
  <si>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</si>
  <si>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</si>
  <si>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</si>
  <si>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</si>
  <si>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</si>
  <si>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</si>
  <si>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</si>
  <si>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</si>
  <si>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</si>
  <si>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</si>
  <si>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</si>
  <si>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</si>
  <si>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</si>
  <si>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</si>
  <si>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</si>
  <si>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</si>
  <si>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</si>
  <si>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</si>
  <si>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</si>
  <si>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</si>
  <si>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</si>
  <si>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</si>
  <si>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</si>
  <si>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</si>
  <si>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</si>
  <si>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</si>
  <si>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</si>
  <si>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</si>
  <si>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</si>
  <si>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</si>
  <si>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</si>
  <si>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</si>
  <si>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</si>
  <si>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</si>
  <si>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</si>
  <si>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</si>
  <si>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</si>
  <si>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</si>
  <si>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</si>
  <si>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</si>
  <si>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</si>
  <si>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</si>
  <si>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</si>
  <si>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</si>
  <si>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</si>
  <si>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</si>
  <si>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</si>
  <si>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</si>
  <si>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</si>
  <si>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</si>
  <si>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</si>
  <si>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</si>
  <si>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</si>
  <si>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</si>
  <si>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</si>
  <si>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</si>
  <si>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</si>
  <si>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</si>
  <si>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</si>
  <si>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</si>
  <si>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</si>
  <si>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</si>
  <si>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</si>
  <si>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</si>
  <si>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</si>
  <si>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</si>
  <si>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</si>
  <si>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</si>
  <si>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</si>
  <si>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</si>
  <si>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</si>
  <si>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</si>
  <si>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</si>
  <si>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</si>
  <si>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</si>
  <si>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</si>
  <si>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</si>
  <si>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</si>
  <si>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</si>
  <si>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</si>
  <si>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</si>
  <si>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</si>
  <si>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</si>
  <si>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</si>
  <si>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</si>
  <si>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</si>
  <si>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</si>
  <si>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</si>
  <si>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</si>
  <si>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</si>
  <si>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</si>
  <si>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</si>
  <si>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</si>
  <si>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</si>
  <si>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</si>
  <si>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</si>
  <si>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</si>
  <si>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</si>
  <si>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</si>
  <si>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</si>
  <si>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</si>
  <si>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</si>
  <si>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</si>
  <si>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</si>
  <si>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</si>
  <si>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</si>
  <si>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</si>
  <si>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</si>
  <si>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</si>
  <si>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</si>
  <si>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</si>
  <si>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</si>
  <si>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</si>
  <si>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</si>
  <si>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</si>
  <si>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</si>
  <si>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</si>
  <si>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</si>
  <si>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</si>
  <si>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</si>
  <si>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</si>
  <si>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</si>
  <si>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</si>
  <si>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</si>
  <si>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</si>
  <si>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</si>
  <si>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</si>
  <si>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</si>
  <si>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</si>
  <si>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</si>
  <si>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</si>
  <si>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</si>
  <si>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</si>
  <si>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</si>
  <si>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</si>
  <si>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</si>
  <si>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</si>
  <si>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</si>
  <si>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</si>
  <si>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</si>
  <si>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</si>
  <si>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</si>
  <si>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</si>
  <si>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</si>
  <si>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</si>
  <si>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</si>
  <si>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</si>
  <si>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</si>
  <si>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</si>
  <si>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</si>
  <si>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</si>
  <si>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</si>
  <si>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</si>
  <si>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</si>
  <si>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</si>
  <si>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</si>
  <si>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</si>
  <si>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</si>
  <si>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</si>
  <si>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</si>
  <si>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</si>
  <si>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</si>
  <si>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</si>
  <si>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</si>
  <si>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</si>
  <si>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</si>
  <si>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</si>
  <si>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</si>
  <si>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</si>
  <si>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</si>
  <si>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</si>
  <si>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</si>
  <si>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</si>
  <si>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</si>
  <si>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</si>
  <si>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</si>
  <si>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</si>
  <si>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</si>
  <si>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</si>
  <si>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</si>
  <si>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</si>
  <si>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</si>
  <si>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</si>
  <si>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</si>
  <si>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</si>
  <si>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</si>
  <si>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</si>
  <si>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</si>
  <si>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</si>
  <si>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</si>
  <si>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</si>
  <si>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</si>
  <si>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</si>
  <si>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</si>
  <si>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</si>
  <si>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</si>
  <si>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</si>
  <si>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</si>
  <si>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</si>
  <si>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</si>
  <si>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</si>
  <si>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</si>
  <si>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</si>
  <si>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</si>
  <si>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</si>
  <si>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</si>
  <si>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</si>
  <si>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</si>
  <si>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</si>
  <si>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</si>
  <si>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</si>
  <si>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</si>
  <si>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</si>
  <si>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</si>
  <si>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</si>
  <si>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</si>
  <si>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</si>
  <si>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</si>
  <si>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</si>
  <si>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</si>
  <si>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</si>
  <si>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</si>
  <si>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</si>
  <si>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</si>
  <si>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</si>
  <si>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</si>
  <si>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</si>
  <si>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</si>
  <si>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</si>
  <si>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</si>
  <si>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</si>
  <si>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</si>
  <si>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</si>
  <si>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</si>
  <si>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</si>
  <si>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</si>
  <si>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</si>
  <si>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</si>
  <si>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</si>
  <si>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</si>
  <si>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</si>
  <si>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</si>
  <si>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</si>
  <si>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</si>
  <si>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</si>
  <si>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</si>
  <si>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</si>
  <si>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</si>
  <si>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</si>
  <si>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</si>
  <si>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</si>
  <si>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</si>
  <si>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</si>
  <si>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</si>
  <si>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</si>
  <si>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</si>
  <si>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</si>
  <si>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</si>
  <si>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</si>
  <si>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</si>
  <si>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</si>
  <si>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</si>
  <si>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</si>
  <si>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</si>
  <si>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</si>
  <si>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</si>
  <si>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</si>
  <si>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</si>
  <si>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</si>
  <si>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</si>
  <si>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</si>
  <si>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</si>
  <si>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</si>
  <si>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</si>
  <si>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</si>
  <si>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</si>
  <si>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</si>
  <si>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</si>
  <si>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</si>
  <si>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</si>
  <si>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</si>
  <si>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</si>
  <si>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</si>
  <si>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</si>
  <si>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</si>
  <si>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</si>
  <si>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</si>
  <si>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</si>
  <si>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</si>
  <si>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</si>
  <si>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</si>
  <si>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</si>
  <si>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</si>
  <si>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</si>
  <si>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</si>
  <si>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</si>
  <si>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</si>
  <si>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</si>
  <si>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</si>
  <si>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</si>
  <si>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</si>
  <si>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</si>
  <si>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</si>
  <si>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</si>
  <si>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</si>
  <si>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</si>
  <si>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</si>
  <si>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</si>
  <si>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</si>
  <si>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</si>
  <si>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</si>
  <si>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</si>
  <si>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</si>
  <si>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</si>
  <si>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</si>
  <si>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</si>
  <si>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</si>
  <si>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</si>
  <si>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</si>
  <si>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</si>
  <si>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</si>
  <si>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</si>
  <si>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</si>
  <si>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</si>
  <si>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</si>
  <si>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</si>
  <si>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</si>
  <si>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</si>
  <si>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</si>
  <si>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</si>
  <si>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</si>
  <si>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</si>
  <si>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</si>
  <si>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</si>
  <si>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</si>
  <si>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</si>
  <si>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</si>
  <si>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</si>
  <si>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</si>
  <si>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</si>
  <si>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</si>
  <si>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</si>
  <si>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</si>
  <si>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</si>
  <si>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</si>
  <si>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</si>
  <si>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</si>
  <si>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</si>
  <si>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</si>
  <si>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</si>
  <si>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</si>
  <si>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</si>
  <si>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</si>
  <si>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</si>
  <si>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</si>
  <si>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</si>
  <si>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</si>
  <si>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</si>
  <si>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</si>
  <si>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</si>
  <si>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</si>
  <si>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</si>
  <si>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</si>
  <si>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</si>
  <si>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</si>
  <si>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</si>
  <si>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</si>
  <si>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</si>
  <si>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</si>
  <si>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</si>
  <si>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</si>
  <si>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</si>
  <si>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</si>
  <si>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</si>
  <si>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</si>
  <si>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</si>
  <si>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</si>
  <si>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</si>
  <si>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</si>
  <si>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</si>
  <si>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</si>
  <si>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</si>
  <si>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</si>
  <si>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</si>
  <si>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</si>
  <si>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</si>
  <si>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</si>
  <si>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</si>
  <si>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</si>
  <si>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</si>
  <si>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</si>
  <si>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</si>
  <si>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</si>
  <si>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</si>
  <si>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</si>
  <si>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</si>
  <si>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</si>
  <si>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</si>
  <si>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</si>
  <si>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</si>
  <si>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</si>
  <si>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</si>
  <si>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</si>
  <si>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</si>
  <si>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</si>
  <si>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</si>
  <si>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</si>
  <si>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</si>
  <si>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</si>
  <si>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</si>
  <si>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</si>
  <si>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</si>
  <si>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</si>
  <si>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</si>
  <si>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</si>
  <si>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</si>
  <si>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</si>
  <si>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</si>
  <si>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</si>
  <si>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</si>
  <si>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</si>
  <si>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</si>
  <si>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</si>
  <si>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</si>
  <si>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</si>
  <si>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</si>
  <si>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</si>
  <si>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</si>
  <si>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</si>
  <si>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</si>
  <si>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</si>
  <si>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</si>
  <si>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</si>
  <si>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</si>
  <si>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</si>
  <si>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</si>
  <si>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</si>
  <si>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</si>
  <si>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</si>
  <si>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</si>
  <si>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</si>
  <si>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</si>
  <si>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</si>
  <si>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</si>
  <si>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</si>
  <si>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</si>
  <si>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</si>
  <si>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</si>
  <si>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</si>
  <si>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</si>
  <si>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</si>
  <si>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</si>
  <si>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</si>
  <si>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</si>
  <si>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</si>
  <si>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</si>
  <si>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</si>
  <si>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</si>
  <si>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</si>
  <si>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</si>
  <si>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</si>
  <si>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</si>
  <si>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</si>
  <si>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</si>
  <si>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</si>
  <si>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</si>
  <si>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</si>
  <si>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</si>
  <si>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</si>
  <si>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</si>
  <si>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</si>
  <si>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</si>
  <si>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</si>
  <si>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</si>
  <si>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</si>
  <si>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</si>
  <si>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</si>
  <si>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</si>
  <si>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</si>
  <si>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</si>
  <si>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</si>
  <si>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</si>
  <si>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</si>
  <si>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</si>
  <si>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</si>
  <si>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</si>
  <si>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</si>
  <si>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</si>
  <si>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</si>
  <si>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</si>
  <si>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</si>
  <si>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</si>
  <si>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</si>
  <si>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</si>
  <si>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</si>
  <si>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</si>
  <si>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</si>
  <si>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</si>
  <si>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</si>
  <si>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</si>
  <si>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</si>
  <si>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</si>
  <si>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</si>
  <si>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</si>
  <si>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</si>
  <si>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</si>
  <si>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</si>
  <si>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</si>
  <si>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</si>
  <si>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</si>
  <si>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</si>
  <si>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</si>
  <si>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</si>
  <si>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</si>
  <si>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</si>
  <si>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</si>
  <si>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</si>
  <si>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</si>
  <si>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</si>
  <si>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</si>
  <si>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</si>
  <si>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</si>
  <si>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</si>
  <si>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</si>
  <si>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</si>
  <si>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</si>
  <si>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</si>
  <si>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</si>
  <si>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</si>
  <si>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</si>
  <si>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</si>
  <si>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</si>
  <si>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</si>
  <si>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</si>
  <si>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</si>
  <si>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</si>
  <si>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</si>
  <si>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</si>
  <si>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</si>
  <si>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</si>
  <si>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</si>
  <si>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</si>
  <si>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</si>
  <si>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</si>
  <si>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</si>
  <si>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</si>
  <si>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</si>
  <si>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</si>
  <si>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</si>
  <si>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</si>
  <si>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</si>
  <si>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</si>
  <si>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</si>
  <si>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</si>
  <si>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</si>
  <si>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</si>
  <si>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</si>
  <si>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</si>
  <si>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</si>
  <si>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</si>
  <si>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</si>
  <si>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</si>
  <si>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</si>
  <si>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</si>
  <si>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</si>
  <si>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</si>
  <si>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</si>
  <si>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</si>
  <si>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</si>
  <si>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</si>
  <si>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</si>
  <si>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</si>
  <si>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</si>
  <si>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</si>
  <si>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</si>
  <si>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</si>
  <si>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</si>
  <si>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</si>
  <si>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</si>
  <si>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</si>
  <si>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</si>
  <si>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</si>
  <si>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</si>
  <si>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</si>
  <si>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</si>
  <si>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</si>
  <si>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</si>
  <si>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</si>
  <si>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</si>
  <si>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</si>
  <si>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</si>
  <si>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</si>
  <si>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</si>
  <si>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</si>
  <si>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</si>
  <si>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</si>
  <si>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</si>
  <si>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</si>
  <si>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</si>
  <si>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</si>
  <si>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</si>
  <si>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</si>
  <si>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</si>
  <si>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</si>
  <si>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</si>
  <si>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</si>
  <si>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</si>
  <si>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</si>
  <si>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</si>
  <si>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</si>
  <si>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</si>
  <si>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</si>
  <si>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</si>
  <si>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</si>
  <si>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</si>
  <si>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</si>
  <si>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</si>
  <si>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</si>
  <si>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</si>
  <si>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</si>
  <si>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</si>
  <si>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</si>
  <si>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</si>
  <si>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</si>
  <si>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</si>
  <si>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</si>
  <si>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</si>
  <si>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</si>
  <si>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</si>
  <si>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</si>
  <si>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</si>
  <si>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</si>
  <si>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</si>
  <si>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</si>
  <si>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</si>
  <si>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</si>
  <si>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</si>
  <si>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</si>
  <si>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</si>
  <si>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</si>
  <si>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</si>
  <si>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</si>
  <si>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</si>
  <si>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</si>
  <si>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</si>
  <si>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</si>
  <si>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</si>
  <si>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</si>
  <si>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</si>
  <si>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</si>
  <si>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</si>
  <si>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</si>
  <si>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</si>
  <si>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</si>
  <si>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</si>
  <si>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</si>
  <si>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</si>
  <si>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</si>
  <si>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</si>
  <si>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</si>
  <si>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</si>
  <si>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</si>
  <si>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</si>
  <si>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</si>
  <si>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</si>
  <si>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</si>
  <si>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</si>
  <si>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</si>
  <si>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</si>
  <si>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</si>
  <si>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</si>
  <si>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</si>
  <si>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</si>
  <si>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</si>
  <si>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</si>
  <si>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</si>
  <si>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</si>
  <si>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</si>
  <si>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</si>
  <si>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</si>
  <si>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</si>
  <si>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</si>
  <si>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</si>
  <si>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</si>
  <si>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</si>
  <si>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</si>
  <si>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</si>
  <si>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</si>
  <si>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</si>
  <si>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</si>
  <si>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</si>
  <si>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</si>
  <si>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</si>
  <si>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</si>
  <si>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</si>
  <si>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</si>
  <si>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</si>
  <si>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</si>
  <si>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</si>
  <si>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</si>
  <si>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</si>
  <si>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</si>
  <si>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</si>
  <si>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</si>
  <si>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</si>
  <si>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</si>
  <si>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</si>
  <si>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</si>
  <si>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</si>
  <si>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</si>
  <si>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</si>
  <si>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</si>
  <si>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</si>
  <si>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</si>
  <si>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</si>
  <si>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</si>
  <si>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</si>
  <si>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</si>
  <si>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</si>
  <si>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</si>
  <si>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</si>
  <si>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</si>
  <si>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</si>
  <si>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</si>
  <si>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</si>
  <si>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</si>
  <si>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</si>
  <si>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</si>
  <si>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</si>
  <si>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</si>
  <si>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</si>
  <si>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</si>
  <si>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</si>
  <si>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</si>
  <si>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</si>
  <si>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</si>
  <si>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</si>
  <si>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</si>
  <si>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</si>
  <si>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</si>
  <si>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</si>
  <si>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</si>
  <si>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</si>
  <si>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</si>
  <si>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</si>
  <si>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</si>
  <si>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</si>
  <si>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</si>
  <si>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</si>
  <si>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</si>
  <si>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</si>
  <si>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</si>
  <si>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</si>
  <si>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</si>
  <si>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</si>
  <si>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</si>
  <si>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</si>
  <si>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</si>
  <si>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</si>
  <si>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</si>
  <si>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</si>
  <si>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</si>
  <si>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</si>
  <si>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</si>
  <si>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</si>
  <si>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</si>
  <si>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</si>
  <si>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</si>
  <si>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</si>
  <si>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</si>
  <si>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</si>
  <si>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</si>
  <si>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</si>
  <si>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</si>
  <si>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</si>
  <si>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</si>
  <si>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</si>
  <si>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</si>
  <si>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</si>
  <si>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</si>
  <si>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</si>
  <si>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</si>
  <si>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</si>
  <si>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</si>
  <si>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</si>
  <si>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</si>
  <si>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</si>
  <si>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</si>
  <si>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</si>
  <si>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</si>
  <si>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</si>
  <si>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</si>
  <si>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</si>
  <si>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</si>
  <si>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</si>
  <si>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</si>
  <si>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</si>
  <si>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</si>
  <si>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</si>
  <si>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</si>
  <si>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</si>
  <si>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</si>
  <si>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</si>
  <si>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</si>
  <si>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</si>
  <si>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</si>
  <si>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</si>
  <si>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</si>
  <si>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</si>
  <si>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</si>
  <si>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</si>
  <si>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</si>
  <si>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</si>
  <si>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</si>
  <si>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</si>
  <si>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</si>
  <si>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</si>
  <si>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</si>
  <si>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</si>
  <si>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</si>
  <si>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</si>
  <si>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</si>
  <si>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</si>
  <si>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</si>
  <si>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</si>
  <si>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</si>
  <si>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</si>
  <si>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</si>
  <si>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</si>
  <si>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</si>
  <si>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</si>
  <si>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</si>
  <si>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</si>
  <si>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</si>
  <si>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</si>
  <si>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</si>
  <si>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</si>
  <si>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</si>
  <si>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</si>
  <si>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</si>
  <si>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</si>
  <si>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</si>
  <si>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</si>
  <si>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</si>
  <si>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</si>
  <si>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</si>
  <si>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</si>
  <si>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</si>
  <si>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</si>
  <si>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</si>
  <si>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</si>
  <si>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</si>
  <si>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</si>
  <si>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</si>
  <si>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</si>
  <si>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</si>
  <si>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</si>
  <si>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</si>
  <si>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</si>
  <si>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</si>
  <si>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</si>
  <si>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</si>
  <si>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</si>
  <si>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</si>
  <si>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</si>
  <si>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</si>
  <si>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</si>
  <si>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</si>
  <si>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</si>
  <si>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</si>
  <si>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</si>
  <si>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</si>
  <si>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</si>
  <si>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</si>
  <si>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</si>
  <si>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</si>
  <si>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</si>
  <si>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</si>
  <si>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</si>
  <si>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</si>
  <si>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</si>
  <si>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</si>
  <si>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</si>
  <si>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</si>
  <si>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</si>
  <si>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</si>
  <si>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</si>
  <si>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</si>
  <si>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</si>
  <si>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</si>
  <si>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</si>
  <si>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</si>
  <si>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</si>
  <si>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</si>
  <si>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</si>
  <si>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</si>
  <si>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</si>
  <si>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</si>
  <si>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</si>
  <si>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</si>
  <si>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</si>
  <si>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</si>
  <si>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</si>
  <si>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</si>
  <si>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</si>
  <si>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</si>
  <si>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</si>
  <si>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</si>
  <si>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</si>
  <si>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</si>
  <si>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</si>
  <si>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</si>
  <si>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</si>
  <si>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</si>
  <si>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</si>
  <si>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</si>
  <si>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</si>
  <si>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</si>
  <si>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</si>
  <si>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</si>
  <si>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</si>
  <si>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</si>
  <si>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</si>
  <si>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</si>
  <si>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</si>
  <si>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</si>
  <si>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</si>
  <si>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</si>
  <si>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</si>
  <si>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</si>
  <si>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</si>
  <si>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</si>
  <si>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</si>
  <si>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</si>
  <si>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</si>
  <si>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</si>
  <si>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</si>
  <si>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</si>
  <si>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</si>
  <si>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</si>
  <si>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</si>
  <si>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</si>
  <si>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</si>
  <si>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</si>
  <si>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</si>
  <si>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</si>
  <si>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</si>
  <si>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</si>
  <si>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</si>
  <si>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</si>
  <si>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</si>
  <si>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</si>
  <si>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</si>
  <si>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</si>
  <si>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</si>
  <si>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</si>
  <si>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</si>
  <si>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</si>
  <si>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</si>
  <si>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</si>
  <si>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</si>
  <si>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</si>
  <si>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</si>
  <si>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</si>
  <si>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</si>
  <si>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</si>
  <si>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</si>
  <si>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</si>
  <si>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</si>
  <si>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</si>
  <si>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</si>
  <si>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</si>
  <si>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</si>
  <si>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</si>
  <si>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</si>
  <si>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</si>
  <si>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</si>
  <si>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</si>
  <si>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</si>
  <si>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</si>
  <si>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</si>
  <si>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</si>
  <si>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</si>
  <si>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</si>
  <si>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</si>
  <si>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</si>
  <si>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</si>
  <si>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</si>
  <si>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</si>
  <si>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</si>
  <si>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</si>
  <si>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</si>
  <si>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</si>
  <si>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</si>
  <si>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</si>
  <si>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</si>
  <si>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</si>
  <si>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</si>
  <si>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</si>
  <si>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</si>
  <si>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</si>
  <si>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</si>
  <si>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</si>
  <si>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</si>
  <si>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</si>
  <si>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</si>
  <si>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</si>
  <si>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</si>
  <si>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</si>
  <si>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</si>
  <si>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</si>
  <si>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</si>
  <si>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</si>
  <si>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</si>
  <si>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</si>
  <si>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</si>
  <si>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</si>
  <si>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</si>
  <si>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</si>
  <si>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</si>
  <si>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</si>
  <si>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</si>
  <si>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</si>
  <si>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</si>
  <si>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</si>
  <si>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</si>
  <si>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</si>
  <si>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</si>
  <si>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</si>
  <si>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</si>
  <si>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</si>
  <si>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</si>
  <si>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</si>
  <si>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</si>
  <si>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</si>
  <si>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</si>
  <si>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</si>
  <si>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</si>
  <si>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</si>
  <si>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</si>
  <si>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</si>
  <si>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</si>
  <si>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</si>
  <si>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</si>
  <si>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</si>
  <si>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</si>
  <si>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</si>
  <si>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</si>
  <si>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</si>
  <si>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</si>
  <si>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</si>
  <si>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</si>
  <si>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</si>
  <si>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</si>
  <si>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</si>
  <si>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</si>
  <si>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</si>
  <si>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</si>
  <si>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</si>
  <si>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</si>
  <si>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</si>
  <si>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</si>
  <si>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</si>
  <si>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</si>
  <si>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</si>
  <si>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</si>
  <si>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</si>
  <si>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</si>
  <si>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</si>
  <si>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</si>
  <si>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</si>
  <si>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</si>
  <si>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</si>
  <si>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</si>
  <si>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</si>
  <si>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</si>
  <si>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</si>
  <si>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</si>
  <si>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</si>
  <si>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</si>
  <si>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</si>
  <si>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</si>
  <si>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</si>
  <si>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</si>
  <si>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</si>
  <si>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</si>
  <si>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</si>
  <si>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</si>
  <si>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</si>
  <si>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</si>
  <si>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</si>
  <si>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</si>
  <si>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</si>
  <si>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</si>
  <si>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</si>
  <si>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</si>
  <si>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</si>
  <si>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</si>
  <si>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</si>
  <si>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</si>
  <si>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</si>
  <si>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</si>
  <si>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</si>
  <si>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</si>
  <si>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</si>
  <si>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</si>
  <si>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</si>
  <si>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</si>
  <si>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</si>
  <si>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</si>
  <si>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</si>
  <si>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</si>
  <si>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</si>
  <si>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</si>
  <si>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</si>
  <si>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</si>
  <si>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</si>
  <si>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</si>
  <si>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</si>
  <si>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</si>
  <si>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</si>
  <si>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</si>
  <si>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</si>
  <si>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</si>
  <si>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</si>
  <si>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</si>
  <si>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</si>
  <si>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</si>
  <si>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</si>
  <si>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</si>
  <si>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</si>
  <si>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</si>
  <si>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</si>
  <si>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</si>
  <si>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</si>
  <si>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</si>
  <si>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</si>
  <si>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</si>
  <si>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</si>
  <si>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</si>
  <si>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</si>
  <si>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</si>
  <si>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</si>
  <si>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</si>
  <si>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</si>
  <si>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</si>
  <si>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</si>
  <si>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</si>
  <si>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</si>
  <si>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</si>
  <si>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</si>
  <si>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</si>
  <si>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</si>
  <si>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</si>
  <si>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</si>
  <si>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</si>
  <si>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</si>
  <si>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</si>
  <si>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</si>
  <si>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</si>
  <si>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</si>
  <si>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</si>
  <si>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</si>
  <si>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</si>
  <si>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</si>
  <si>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</si>
  <si>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</si>
  <si>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</si>
  <si>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</si>
  <si>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</si>
  <si>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</si>
  <si>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</si>
  <si>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</si>
  <si>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</si>
  <si>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</si>
  <si>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</si>
  <si>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</si>
  <si>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</si>
  <si>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</si>
  <si>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</si>
  <si>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</si>
  <si>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</si>
  <si>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</si>
  <si>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</si>
  <si>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</si>
  <si>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</si>
  <si>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</si>
  <si>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</si>
  <si>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</si>
  <si>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</si>
  <si>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</si>
  <si>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</si>
  <si>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</si>
  <si>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</si>
  <si>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</si>
  <si>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</si>
  <si>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</si>
  <si>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</si>
  <si>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</si>
  <si>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</si>
  <si>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</si>
  <si>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</si>
  <si>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</si>
  <si>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</si>
  <si>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</si>
  <si>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</si>
  <si>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</si>
  <si>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</si>
  <si>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</si>
  <si>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</si>
  <si>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</si>
  <si>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</si>
  <si>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</si>
  <si>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</si>
  <si>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</si>
  <si>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</si>
  <si>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</si>
  <si>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</si>
  <si>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</si>
  <si>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</si>
  <si>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</si>
  <si>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</si>
  <si>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</si>
  <si>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</si>
  <si>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</si>
  <si>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</si>
  <si>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</si>
  <si>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</si>
  <si>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</si>
  <si>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</si>
  <si>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</si>
  <si>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</si>
  <si>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</si>
  <si>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</si>
  <si>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</si>
  <si>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</si>
  <si>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</si>
  <si>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</si>
  <si>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</si>
  <si>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</si>
  <si>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</si>
  <si>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</si>
  <si>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</si>
  <si>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</si>
  <si>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</si>
  <si>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</si>
  <si>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</si>
  <si>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</si>
  <si>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</si>
  <si>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</si>
  <si>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</si>
  <si>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</si>
  <si>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</si>
  <si>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</si>
  <si>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</si>
  <si>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</si>
  <si>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</si>
  <si>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</si>
  <si>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</si>
  <si>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</si>
  <si>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</si>
  <si>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</si>
  <si>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</si>
  <si>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</si>
  <si>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</si>
  <si>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</si>
  <si>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</si>
  <si>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</si>
  <si>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</si>
  <si>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</si>
  <si>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</si>
  <si>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</si>
  <si>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</si>
  <si>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</si>
  <si>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</si>
  <si>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</si>
  <si>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</si>
  <si>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</si>
  <si>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</si>
  <si>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</si>
  <si>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</si>
  <si>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</si>
  <si>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</si>
  <si>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</si>
  <si>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</si>
  <si>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</si>
  <si>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</si>
  <si>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</si>
  <si>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</si>
  <si>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</si>
  <si>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</si>
  <si>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</si>
  <si>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</si>
  <si>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</si>
  <si>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</si>
  <si>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</si>
  <si>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</si>
  <si>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</si>
  <si>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</si>
  <si>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</si>
  <si>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</si>
  <si>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</si>
  <si>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</si>
  <si>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</si>
  <si>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</si>
  <si>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</si>
  <si>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</si>
  <si>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</si>
  <si>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</si>
  <si>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</si>
  <si>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</si>
  <si>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</si>
  <si>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</si>
  <si>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</si>
  <si>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</si>
  <si>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</si>
  <si>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</si>
  <si>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</si>
  <si>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</si>
  <si>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</si>
  <si>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</si>
  <si>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</si>
  <si>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</si>
  <si>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</si>
  <si>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</si>
  <si>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</si>
  <si>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</si>
  <si>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</si>
  <si>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</si>
  <si>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</si>
  <si>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</si>
  <si>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</si>
  <si>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</si>
  <si>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</si>
  <si>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</si>
  <si>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</si>
  <si>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</si>
  <si>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</si>
  <si>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</si>
  <si>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</si>
  <si>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</si>
  <si>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</si>
  <si>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</si>
  <si>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</si>
  <si>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</si>
  <si>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</si>
  <si>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</si>
  <si>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</si>
  <si>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</si>
  <si>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</si>
  <si>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</si>
  <si>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</si>
  <si>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</si>
  <si>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</si>
  <si>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</si>
  <si>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</si>
  <si>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</si>
  <si>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</si>
  <si>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</si>
  <si>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</si>
  <si>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</si>
  <si>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</si>
  <si>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</si>
  <si>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</si>
  <si>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</si>
  <si>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</si>
  <si>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</si>
  <si>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</si>
  <si>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</si>
  <si>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</si>
  <si>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</si>
  <si>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</si>
  <si>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</si>
  <si>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</si>
  <si>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</si>
  <si>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</si>
  <si>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</si>
  <si>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</si>
  <si>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</si>
  <si>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</si>
  <si>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</si>
  <si>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</si>
  <si>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</si>
  <si>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</si>
  <si>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</si>
  <si>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</si>
  <si>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</si>
  <si>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</si>
  <si>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</si>
  <si>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</si>
  <si>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</si>
  <si>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</si>
  <si>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</si>
  <si>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</si>
  <si>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</si>
  <si>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</si>
  <si>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</si>
  <si>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</si>
  <si>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</si>
  <si>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</si>
  <si>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</si>
  <si>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</si>
  <si>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</si>
  <si>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</si>
  <si>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</si>
  <si>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</si>
  <si>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</si>
  <si>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</si>
  <si>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</si>
  <si>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</si>
  <si>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</si>
  <si>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</si>
  <si>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</si>
  <si>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</si>
  <si>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</si>
  <si>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</si>
  <si>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</si>
  <si>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</si>
  <si>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</si>
  <si>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</si>
  <si>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</si>
  <si>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</si>
  <si>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</si>
  <si>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</si>
  <si>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</si>
  <si>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</si>
  <si>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</si>
  <si>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</si>
  <si>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</si>
  <si>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</si>
  <si>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</si>
  <si>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</si>
  <si>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</si>
  <si>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</si>
  <si>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</si>
  <si>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</si>
  <si>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</si>
  <si>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</si>
  <si>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</si>
  <si>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</si>
  <si>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</si>
  <si>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</si>
  <si>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</si>
  <si>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</si>
  <si>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</si>
  <si>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</si>
  <si>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</si>
  <si>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</si>
  <si>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</si>
  <si>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</si>
  <si>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</si>
  <si>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</si>
  <si>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</si>
  <si>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</si>
  <si>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</si>
  <si>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</si>
  <si>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</si>
  <si>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</si>
  <si>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</si>
  <si>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</si>
  <si>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</si>
  <si>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</si>
  <si>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</si>
  <si>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</si>
  <si>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</si>
  <si>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</si>
  <si>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</si>
  <si>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</si>
  <si>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</si>
  <si>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</si>
  <si>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</si>
  <si>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</si>
  <si>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</si>
  <si>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</si>
  <si>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</si>
  <si>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</si>
  <si>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</si>
  <si>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</si>
  <si>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</si>
  <si>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</si>
  <si>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</si>
  <si>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</si>
  <si>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</si>
  <si>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</si>
  <si>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</si>
  <si>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</si>
  <si>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</si>
  <si>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</si>
  <si>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</si>
  <si>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</si>
  <si>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</si>
  <si>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</si>
  <si>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</si>
  <si>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</si>
  <si>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</si>
  <si>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</si>
  <si>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</si>
  <si>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</si>
  <si>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</si>
  <si>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</si>
  <si>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</si>
  <si>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</si>
  <si>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</si>
  <si>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</si>
  <si>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</si>
  <si>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</si>
  <si>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</si>
  <si>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</si>
  <si>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</si>
  <si>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</si>
  <si>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</si>
  <si>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</si>
  <si>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</si>
  <si>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</si>
  <si>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</si>
  <si>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</si>
  <si>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</si>
  <si>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</si>
  <si>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</si>
  <si>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</si>
  <si>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</si>
  <si>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</si>
  <si>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</si>
  <si>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</si>
  <si>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</si>
  <si>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</si>
  <si>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</si>
  <si>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</si>
  <si>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</si>
  <si>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</si>
  <si>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</si>
  <si>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</si>
  <si>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</si>
  <si>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</si>
  <si>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</si>
  <si>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</si>
  <si>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</si>
  <si>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</si>
  <si>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</si>
  <si>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</si>
  <si>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</si>
  <si>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</si>
  <si>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</si>
  <si>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</si>
  <si>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</si>
  <si>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</si>
  <si>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</si>
  <si>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</si>
  <si>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</si>
  <si>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</si>
  <si>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</si>
  <si>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</si>
  <si>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</si>
  <si>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</si>
  <si>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</si>
  <si>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</si>
  <si>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</si>
  <si>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</si>
  <si>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</si>
  <si>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</si>
  <si>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</si>
  <si>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</si>
  <si>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</si>
  <si>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</si>
  <si>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</si>
  <si>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</si>
  <si>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</si>
  <si>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</si>
  <si>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</si>
  <si>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</si>
  <si>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</si>
  <si>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</si>
  <si>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</si>
  <si>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</si>
  <si>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</si>
  <si>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</si>
  <si>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</si>
  <si>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</si>
  <si>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</si>
  <si>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</si>
  <si>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</si>
  <si>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</si>
  <si>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</si>
  <si>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</si>
  <si>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</si>
  <si>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</si>
  <si>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</si>
  <si>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</si>
  <si>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</si>
  <si>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</si>
  <si>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</si>
  <si>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</si>
  <si>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</si>
  <si>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</si>
  <si>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</si>
  <si>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</si>
  <si>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</si>
  <si>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</si>
  <si>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</si>
  <si>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</si>
  <si>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</si>
  <si>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</si>
  <si>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</si>
  <si>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</si>
  <si>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</si>
  <si>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</si>
  <si>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</si>
  <si>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</si>
  <si>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</si>
  <si>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</si>
  <si>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</si>
  <si>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</si>
  <si>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</si>
  <si>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</si>
  <si>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</si>
  <si>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</si>
  <si>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</si>
  <si>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</si>
  <si>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</si>
  <si>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</si>
  <si>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</si>
  <si>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</si>
  <si>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</si>
  <si>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</si>
  <si>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</si>
  <si>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</si>
  <si>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</si>
  <si>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</si>
  <si>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</si>
  <si>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</si>
  <si>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</si>
  <si>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</si>
  <si>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</si>
  <si>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</si>
  <si>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</si>
  <si>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</si>
  <si>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</si>
  <si>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</si>
  <si>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</si>
  <si>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</si>
  <si>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</si>
  <si>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</si>
  <si>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</si>
  <si>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</si>
  <si>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</si>
  <si>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</si>
  <si>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</si>
  <si>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</si>
  <si>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</si>
  <si>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</si>
  <si>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</si>
  <si>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</si>
  <si>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</si>
  <si>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</si>
  <si>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</si>
  <si>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</si>
  <si>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</si>
  <si>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</si>
  <si>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</si>
  <si>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</si>
  <si>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</si>
  <si>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</si>
  <si>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</si>
  <si>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</si>
  <si>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</si>
  <si>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</si>
  <si>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</si>
  <si>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</si>
  <si>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</si>
  <si>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</si>
  <si>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</si>
  <si>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</si>
  <si>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</si>
  <si>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</si>
  <si>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</si>
  <si>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</si>
  <si>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</si>
  <si>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</si>
  <si>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</si>
  <si>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</si>
  <si>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</si>
  <si>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</si>
  <si>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</si>
  <si>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</si>
  <si>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</si>
  <si>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</si>
  <si>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</si>
  <si>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</si>
  <si>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</si>
  <si>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</si>
  <si>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</si>
  <si>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</si>
  <si>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</si>
  <si>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</si>
  <si>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</si>
  <si>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</si>
  <si>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</si>
  <si>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</si>
  <si>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</si>
  <si>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</si>
  <si>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</si>
  <si>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</si>
  <si>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</si>
  <si>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</si>
  <si>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</si>
  <si>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</si>
  <si>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</si>
  <si>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</si>
  <si>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</si>
  <si>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</si>
  <si>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</si>
  <si>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</si>
  <si>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</si>
  <si>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</si>
  <si>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</si>
  <si>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</si>
  <si>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</si>
  <si>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</si>
  <si>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</si>
  <si>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</si>
  <si>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</si>
  <si>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</si>
  <si>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</si>
  <si>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</si>
  <si>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</si>
  <si>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</si>
  <si>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</si>
  <si>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</si>
  <si>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</si>
  <si>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</si>
  <si>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</si>
  <si>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</si>
  <si>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</si>
  <si>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</si>
  <si>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</si>
  <si>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</si>
  <si>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</si>
  <si>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</si>
  <si>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</si>
  <si>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</si>
  <si>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</si>
  <si>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</si>
  <si>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</si>
  <si>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</si>
  <si>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</si>
  <si>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</si>
  <si>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</si>
  <si>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</si>
  <si>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</si>
  <si>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</si>
  <si>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</si>
  <si>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</si>
  <si>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</si>
  <si>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</si>
  <si>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</si>
  <si>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</si>
  <si>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</si>
  <si>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</si>
  <si>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</si>
  <si>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</si>
  <si>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</si>
  <si>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</si>
  <si>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</si>
  <si>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</si>
  <si>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</si>
  <si>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</si>
  <si>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</si>
  <si>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</si>
  <si>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</si>
  <si>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</si>
  <si>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</si>
  <si>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</si>
  <si>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</si>
  <si>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</si>
  <si>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</si>
  <si>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</si>
  <si>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</si>
  <si>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</si>
  <si>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</si>
  <si>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</si>
  <si>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</si>
  <si>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</si>
  <si>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</si>
  <si>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</si>
  <si>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</si>
  <si>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</si>
  <si>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</si>
  <si>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</si>
  <si>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</si>
  <si>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</si>
  <si>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</si>
  <si>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</si>
  <si>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</si>
  <si>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</si>
  <si>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</si>
  <si>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</si>
  <si>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</si>
  <si>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</si>
  <si>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</si>
  <si>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</si>
  <si>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</si>
  <si>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</si>
  <si>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</si>
  <si>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</si>
  <si>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</si>
  <si>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</si>
  <si>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</si>
  <si>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</si>
  <si>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</si>
  <si>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</si>
  <si>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</si>
  <si>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</si>
  <si>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</si>
  <si>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</si>
  <si>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</si>
  <si>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</si>
  <si>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</si>
  <si>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</si>
  <si>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</si>
  <si>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</si>
  <si>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</si>
  <si>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</si>
  <si>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</si>
  <si>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</si>
  <si>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</si>
  <si>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</si>
  <si>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</si>
  <si>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</si>
  <si>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</si>
  <si>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</si>
  <si>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</si>
  <si>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</si>
  <si>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</si>
  <si>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</si>
  <si>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</si>
  <si>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</si>
  <si>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</si>
  <si>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</si>
  <si>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</si>
  <si>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</si>
  <si>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</si>
  <si>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</si>
  <si>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</si>
  <si>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</si>
  <si>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</si>
  <si>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</si>
  <si>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</si>
  <si>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</si>
  <si>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</si>
  <si>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</si>
  <si>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</si>
  <si>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</si>
  <si>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</si>
  <si>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</si>
  <si>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</si>
  <si>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</si>
  <si>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</si>
  <si>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</si>
  <si>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</si>
  <si>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</si>
  <si>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</si>
  <si>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</si>
  <si>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</si>
  <si>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</si>
  <si>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</si>
  <si>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</si>
  <si>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</si>
  <si>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</si>
  <si>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</si>
  <si>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</si>
  <si>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</si>
  <si>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</si>
  <si>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</si>
  <si>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</si>
  <si>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</si>
  <si>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</si>
  <si>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</si>
  <si>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</si>
  <si>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</si>
  <si>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</si>
  <si>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</si>
  <si>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</si>
  <si>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</si>
  <si>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</si>
  <si>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</si>
  <si>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</si>
  <si>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</si>
  <si>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</si>
  <si>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</si>
  <si>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</si>
  <si>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</si>
  <si>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</si>
  <si>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</si>
  <si>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</si>
  <si>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</si>
  <si>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</si>
  <si>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</si>
  <si>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</si>
  <si>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</si>
  <si>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</si>
  <si>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</si>
  <si>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</si>
  <si>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</si>
  <si>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</si>
  <si>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</si>
  <si>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</si>
  <si>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</si>
  <si>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</si>
  <si>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</si>
  <si>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</si>
  <si>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</si>
  <si>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</si>
  <si>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</si>
  <si>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</si>
  <si>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</si>
  <si>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</si>
  <si>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</si>
  <si>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</si>
  <si>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</si>
  <si>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</si>
  <si>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</si>
  <si>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</si>
  <si>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</si>
  <si>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</si>
  <si>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</si>
  <si>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</si>
  <si>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</si>
  <si>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</si>
  <si>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</si>
  <si>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</si>
  <si>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</si>
  <si>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</si>
  <si>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</si>
  <si>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</si>
  <si>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</si>
  <si>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</si>
  <si>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</si>
  <si>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</si>
  <si>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</si>
  <si>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</si>
  <si>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</si>
  <si>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</si>
  <si>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</si>
  <si>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</si>
  <si>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</si>
  <si>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</si>
  <si>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</si>
  <si>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</si>
  <si>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</si>
  <si>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</si>
  <si>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</si>
  <si>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</si>
  <si>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</si>
  <si>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</si>
  <si>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</si>
  <si>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</si>
  <si>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</si>
  <si>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</si>
  <si>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</si>
  <si>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</si>
  <si>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</si>
  <si>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</si>
  <si>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</si>
  <si>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</si>
  <si>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</si>
  <si>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</si>
  <si>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</si>
  <si>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</si>
  <si>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</si>
  <si>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</si>
  <si>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</si>
  <si>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</si>
  <si>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</si>
  <si>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</si>
  <si>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</si>
  <si>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</si>
  <si>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</si>
  <si>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</si>
  <si>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</si>
  <si>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</si>
  <si>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</si>
  <si>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</si>
  <si>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</si>
  <si>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</si>
  <si>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</si>
  <si>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</si>
  <si>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</si>
  <si>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</si>
  <si>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</si>
  <si>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</si>
  <si>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</si>
  <si>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</si>
  <si>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</si>
  <si>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</si>
  <si>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</si>
  <si>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</si>
  <si>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</si>
  <si>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</si>
  <si>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</si>
  <si>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</si>
  <si>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</si>
  <si>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</si>
  <si>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</si>
  <si>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</si>
  <si>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</si>
  <si>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</si>
  <si>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</si>
  <si>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</si>
  <si>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</si>
  <si>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</si>
  <si>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</si>
  <si>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</si>
  <si>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</si>
  <si>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</si>
  <si>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</si>
  <si>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</si>
  <si>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</si>
  <si>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</si>
  <si>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</si>
  <si>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</si>
  <si>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</si>
  <si>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</si>
  <si>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</si>
  <si>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</si>
  <si>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</si>
  <si>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</si>
  <si>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</si>
  <si>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</si>
  <si>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</si>
  <si>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</si>
  <si>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</si>
  <si>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</si>
  <si>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</si>
  <si>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</si>
  <si>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</si>
  <si>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</si>
  <si>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</si>
  <si>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</si>
  <si>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</si>
  <si>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</si>
  <si>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</si>
  <si>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</si>
  <si>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</si>
  <si>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</si>
  <si>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</si>
  <si>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</si>
  <si>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</si>
  <si>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</si>
  <si>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</si>
  <si>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</si>
  <si>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</si>
  <si>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</si>
  <si>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</si>
  <si>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</si>
  <si>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</si>
  <si>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</si>
  <si>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</si>
  <si>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</si>
  <si>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</si>
  <si>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</si>
  <si>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</si>
  <si>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</si>
  <si>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</si>
  <si>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</si>
  <si>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</si>
  <si>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</si>
  <si>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</si>
  <si>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</si>
  <si>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</si>
  <si>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</si>
  <si>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</si>
  <si>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</si>
  <si>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</si>
  <si>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</si>
  <si>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</si>
  <si>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</si>
  <si>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</si>
  <si>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</si>
  <si>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</si>
  <si>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</si>
  <si>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</si>
  <si>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</si>
  <si>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</si>
  <si>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</si>
  <si>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</si>
  <si>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</si>
  <si>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</si>
  <si>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</si>
  <si>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</si>
  <si>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</si>
  <si>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</si>
  <si>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</si>
  <si>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</si>
  <si>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</si>
  <si>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</si>
  <si>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</si>
  <si>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</si>
  <si>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</si>
  <si>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</si>
  <si>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</si>
  <si>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</si>
  <si>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</si>
  <si>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</si>
  <si>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</si>
  <si>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</si>
  <si>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</si>
  <si>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</si>
  <si>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</si>
  <si>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</si>
  <si>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</si>
  <si>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</si>
  <si>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</si>
  <si>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</si>
  <si>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</si>
  <si>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</si>
  <si>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</si>
  <si>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</si>
  <si>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</si>
  <si>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</si>
  <si>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</si>
  <si>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</si>
  <si>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</si>
  <si>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</si>
  <si>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</si>
  <si>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</si>
  <si>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</si>
  <si>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</si>
  <si>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</si>
  <si>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</si>
  <si>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</si>
  <si>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</si>
  <si>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</si>
  <si>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</si>
  <si>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</si>
  <si>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</si>
  <si>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</si>
  <si>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</si>
  <si>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</si>
  <si>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</si>
  <si>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</si>
  <si>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</si>
  <si>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</si>
  <si>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</si>
  <si>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</si>
  <si>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</si>
  <si>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</si>
  <si>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</si>
  <si>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</si>
  <si>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</si>
  <si>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</si>
  <si>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</si>
  <si>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</si>
  <si>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</si>
  <si>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</si>
  <si>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</si>
  <si>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</si>
  <si>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</si>
  <si>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</si>
  <si>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</si>
  <si>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</si>
  <si>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</si>
  <si>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</si>
  <si>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</si>
  <si>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</si>
  <si>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</si>
  <si>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</si>
  <si>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</si>
  <si>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</si>
  <si>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</si>
  <si>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</si>
  <si>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</si>
  <si>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</si>
  <si>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</si>
  <si>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</si>
  <si>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</si>
  <si>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</si>
  <si>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</si>
  <si>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</si>
  <si>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</si>
  <si>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</si>
  <si>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</si>
  <si>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</si>
  <si>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</si>
  <si>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</si>
  <si>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</si>
  <si>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</si>
  <si>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</si>
  <si>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</si>
  <si>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</si>
  <si>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</si>
  <si>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</si>
  <si>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</si>
  <si>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</si>
  <si>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</si>
  <si>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</si>
  <si>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</si>
  <si>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</si>
  <si>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</si>
  <si>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</si>
  <si>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</si>
  <si>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</si>
  <si>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</si>
  <si>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</si>
  <si>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</si>
  <si>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</si>
  <si>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</si>
  <si>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</si>
  <si>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</si>
  <si>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</si>
  <si>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</si>
  <si>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</si>
  <si>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</si>
  <si>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</si>
  <si>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</si>
  <si>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</si>
  <si>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</si>
  <si>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</si>
  <si>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</si>
  <si>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</si>
  <si>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</si>
  <si>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</si>
  <si>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</si>
  <si>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</si>
  <si>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</si>
  <si>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</si>
  <si>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</si>
  <si>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</si>
  <si>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</si>
  <si>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</si>
  <si>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</si>
  <si>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</si>
  <si>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</si>
  <si>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</si>
  <si>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</si>
  <si>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</si>
  <si>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</si>
  <si>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</si>
  <si>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</si>
  <si>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</si>
  <si>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</si>
  <si>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</si>
  <si>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</si>
  <si>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</si>
  <si>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</si>
  <si>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</si>
  <si>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</si>
  <si>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</si>
  <si>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</si>
  <si>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</si>
  <si>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</si>
  <si>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</si>
  <si>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</si>
  <si>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</si>
  <si>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</si>
  <si>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</si>
  <si>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</si>
  <si>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</si>
  <si>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</si>
  <si>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</si>
  <si>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</si>
  <si>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</si>
  <si>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</si>
  <si>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</si>
  <si>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</si>
  <si>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</si>
  <si>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</si>
  <si>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</si>
  <si>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</si>
  <si>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</si>
  <si>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</si>
  <si>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</si>
  <si>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</si>
  <si>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</si>
  <si>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</si>
  <si>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</si>
  <si>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</si>
  <si>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</si>
  <si>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</si>
  <si>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</si>
  <si>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</si>
  <si>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</si>
  <si>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</si>
  <si>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</si>
  <si>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</si>
  <si>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</si>
  <si>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</si>
  <si>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</si>
  <si>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</si>
  <si>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</si>
  <si>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</si>
  <si>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</si>
  <si>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</si>
  <si>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</si>
  <si>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</si>
  <si>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</si>
  <si>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</si>
  <si>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</si>
  <si>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</si>
  <si>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</si>
  <si>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</si>
  <si>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</si>
  <si>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</si>
  <si>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</si>
  <si>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</si>
  <si>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</si>
  <si>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</si>
  <si>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</si>
  <si>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</si>
  <si>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</si>
  <si>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</si>
  <si>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</si>
  <si>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</si>
  <si>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</si>
  <si>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</si>
  <si>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</si>
  <si>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</si>
  <si>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</si>
  <si>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</si>
  <si>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</si>
  <si>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</si>
  <si>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</si>
  <si>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</si>
  <si>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</si>
  <si>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</si>
  <si>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</si>
  <si>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</si>
  <si>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</si>
  <si>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</si>
  <si>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</si>
  <si>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</si>
  <si>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</si>
  <si>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</si>
  <si>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</si>
  <si>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</si>
  <si>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</si>
  <si>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</si>
  <si>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</si>
  <si>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</si>
  <si>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</si>
  <si>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</si>
  <si>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</si>
  <si>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</si>
  <si>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</si>
  <si>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</si>
  <si>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</si>
  <si>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</si>
  <si>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</si>
  <si>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</si>
  <si>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</si>
  <si>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</si>
  <si>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</si>
  <si>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</si>
  <si>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</si>
  <si>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</si>
  <si>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</si>
  <si>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</si>
  <si>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</si>
  <si>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</si>
  <si>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</si>
  <si>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</si>
  <si>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</si>
  <si>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</si>
  <si>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</si>
  <si>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</si>
  <si>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</si>
  <si>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</si>
  <si>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</si>
  <si>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</si>
  <si>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</si>
  <si>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</si>
  <si>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</si>
  <si>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</si>
  <si>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</si>
  <si>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</si>
  <si>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</si>
  <si>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</si>
  <si>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</si>
  <si>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</si>
  <si>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</si>
  <si>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</si>
  <si>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</si>
  <si>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</si>
  <si>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</si>
  <si>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</si>
  <si>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</si>
  <si>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</si>
  <si>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</si>
  <si>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</si>
  <si>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</si>
  <si>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</si>
  <si>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</si>
  <si>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</si>
  <si>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</si>
  <si>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</si>
  <si>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</si>
  <si>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</si>
  <si>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</si>
  <si>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</si>
  <si>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</si>
  <si>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</si>
  <si>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</si>
  <si>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</si>
  <si>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</si>
  <si>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</si>
  <si>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</si>
  <si>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</si>
  <si>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</si>
  <si>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</si>
  <si>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</si>
  <si>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</si>
  <si>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</si>
  <si>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</si>
  <si>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</si>
  <si>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</si>
  <si>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</si>
  <si>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</si>
  <si>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</si>
  <si>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</si>
  <si>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</si>
  <si>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</si>
  <si>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</si>
  <si>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</si>
  <si>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</si>
  <si>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</si>
  <si>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</si>
  <si>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</si>
  <si>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</si>
  <si>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</si>
  <si>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</si>
  <si>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</si>
  <si>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</si>
  <si>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</si>
  <si>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</si>
  <si>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</si>
  <si>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</si>
  <si>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</si>
  <si>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</si>
  <si>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</si>
  <si>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</si>
  <si>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</si>
  <si>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</si>
  <si>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</si>
  <si>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</si>
  <si>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</si>
  <si>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</si>
  <si>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</si>
  <si>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</si>
  <si>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</si>
  <si>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</si>
  <si>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</si>
  <si>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</si>
  <si>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</si>
  <si>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</si>
  <si>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</si>
  <si>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</si>
  <si>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</si>
  <si>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</si>
  <si>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</si>
  <si>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</si>
  <si>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</si>
  <si>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</si>
  <si>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</si>
  <si>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</si>
  <si>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</si>
  <si>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</si>
  <si>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</si>
  <si>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</si>
  <si>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</si>
  <si>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</si>
  <si>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</si>
  <si>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</si>
  <si>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</si>
  <si>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</si>
  <si>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</si>
  <si>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</si>
  <si>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</si>
  <si>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</si>
  <si>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</si>
  <si>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</si>
  <si>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</si>
  <si>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</si>
  <si>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</si>
  <si>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</si>
  <si>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</si>
  <si>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</si>
  <si>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</si>
  <si>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</si>
  <si>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</si>
  <si>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</si>
  <si>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</si>
  <si>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</si>
  <si>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</si>
  <si>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</si>
  <si>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</si>
  <si>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</si>
  <si>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</si>
  <si>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</si>
  <si>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</si>
  <si>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</si>
  <si>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</si>
  <si>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</si>
  <si>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</si>
  <si>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</si>
  <si>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</si>
  <si>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</si>
  <si>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</si>
  <si>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</si>
  <si>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</si>
  <si>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</si>
  <si>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</si>
  <si>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</si>
  <si>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</si>
  <si>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</si>
  <si>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</si>
  <si>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</si>
  <si>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</si>
  <si>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</si>
  <si>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</si>
  <si>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</si>
  <si>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</si>
  <si>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</si>
  <si>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</si>
  <si>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</si>
  <si>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</si>
  <si>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</si>
  <si>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</si>
  <si>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</si>
  <si>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</si>
  <si>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</si>
  <si>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</si>
  <si>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</si>
  <si>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</si>
  <si>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</si>
  <si>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</si>
  <si>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</si>
  <si>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</si>
  <si>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</si>
  <si>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</si>
  <si>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</si>
  <si>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</si>
  <si>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</si>
  <si>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</si>
  <si>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</si>
  <si>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</si>
  <si>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</si>
  <si>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</si>
  <si>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</si>
  <si>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</si>
  <si>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</si>
  <si>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</si>
  <si>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</si>
  <si>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</si>
  <si>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</si>
  <si>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</si>
  <si>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</si>
  <si>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</si>
  <si>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</si>
  <si>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</si>
  <si>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</si>
  <si>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</si>
  <si>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</si>
  <si>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</si>
  <si>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</si>
  <si>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</si>
  <si>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</si>
  <si>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</si>
  <si>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</si>
  <si>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</si>
  <si>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</si>
  <si>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</si>
  <si>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</si>
  <si>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</si>
  <si>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</si>
  <si>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</si>
  <si>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</si>
  <si>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</si>
  <si>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</si>
  <si>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</si>
  <si>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</si>
  <si>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</si>
  <si>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</si>
  <si>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</si>
  <si>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</si>
  <si>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</si>
  <si>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</si>
  <si>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</si>
  <si>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</si>
  <si>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</si>
  <si>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</si>
  <si>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</si>
  <si>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</si>
  <si>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</si>
  <si>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</si>
  <si>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</si>
  <si>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</si>
  <si>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</si>
  <si>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</si>
  <si>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</si>
  <si>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</si>
  <si>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</si>
  <si>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</si>
  <si>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</si>
  <si>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</si>
  <si>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</si>
  <si>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</si>
  <si>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</si>
  <si>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</si>
  <si>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</si>
  <si>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</si>
  <si>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</si>
  <si>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</si>
  <si>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</si>
  <si>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</si>
  <si>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</si>
  <si>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</si>
  <si>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</si>
  <si>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</si>
  <si>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</si>
  <si>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</si>
  <si>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</si>
  <si>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</si>
  <si>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</si>
  <si>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</si>
  <si>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</si>
  <si>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</si>
  <si>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</si>
  <si>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</si>
  <si>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</si>
  <si>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</si>
  <si>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</si>
  <si>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</si>
  <si>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</si>
  <si>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</si>
  <si>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</si>
  <si>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</si>
  <si>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</si>
  <si>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</si>
  <si>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</si>
  <si>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</si>
  <si>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</si>
  <si>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</si>
  <si>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</si>
  <si>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</si>
  <si>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</si>
  <si>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</si>
  <si>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</si>
  <si>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</si>
  <si>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</si>
  <si>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</si>
  <si>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</si>
  <si>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</si>
  <si>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</si>
  <si>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</si>
  <si>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</si>
  <si>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</si>
  <si>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</si>
  <si>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</si>
  <si>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</si>
  <si>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</si>
  <si>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</si>
  <si>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</si>
  <si>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</si>
  <si>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</si>
  <si>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</si>
  <si>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</si>
  <si>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</si>
  <si>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</si>
  <si>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</si>
  <si>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</si>
  <si>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</si>
  <si>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</si>
  <si>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</si>
  <si>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</si>
  <si>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</si>
  <si>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</si>
  <si>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</si>
  <si>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</si>
  <si>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</si>
  <si>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</si>
  <si>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</si>
  <si>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</si>
  <si>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</si>
  <si>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</si>
  <si>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</si>
  <si>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</si>
  <si>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</si>
  <si>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</si>
  <si>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</si>
  <si>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</si>
  <si>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</si>
  <si>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</si>
  <si>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</si>
  <si>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</si>
  <si>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</si>
  <si>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</si>
  <si>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</si>
  <si>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</si>
  <si>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</si>
  <si>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</si>
  <si>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</si>
  <si>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</si>
  <si>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</si>
  <si>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</si>
  <si>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</si>
  <si>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</si>
  <si>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</si>
  <si>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</si>
  <si>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</si>
  <si>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</si>
  <si>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</si>
  <si>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</si>
  <si>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</si>
  <si>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</si>
  <si>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</si>
  <si>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</si>
  <si>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</si>
  <si>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</si>
  <si>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</si>
  <si>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</si>
  <si>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</si>
  <si>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</si>
  <si>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</si>
  <si>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</si>
  <si>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</si>
  <si>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</si>
  <si>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</si>
  <si>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</si>
  <si>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</si>
  <si>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</si>
  <si>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</si>
  <si>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</si>
  <si>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</si>
  <si>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</si>
  <si>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</si>
  <si>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</si>
  <si>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</si>
  <si>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</si>
  <si>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</si>
  <si>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</si>
  <si>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</si>
  <si>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</si>
  <si>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</si>
  <si>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</si>
  <si>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</si>
  <si>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</si>
  <si>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</si>
  <si>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</si>
  <si>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</si>
  <si>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</si>
  <si>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</si>
  <si>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</si>
  <si>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</si>
  <si>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</si>
  <si>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</si>
  <si>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</si>
  <si>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</si>
  <si>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</si>
  <si>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</si>
  <si>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</si>
  <si>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</si>
  <si>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</si>
  <si>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</si>
  <si>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</si>
  <si>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</si>
  <si>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</si>
  <si>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</si>
  <si>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</si>
  <si>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</si>
  <si>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</si>
  <si>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</si>
  <si>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</si>
  <si>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</si>
  <si>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</si>
  <si>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</si>
  <si>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</si>
  <si>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</si>
  <si>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</si>
  <si>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</si>
  <si>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</si>
  <si>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</si>
  <si>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</si>
  <si>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</si>
  <si>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</si>
  <si>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</si>
  <si>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</si>
  <si>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</si>
  <si>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</si>
  <si>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</si>
  <si>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</si>
  <si>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</si>
  <si>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</si>
  <si>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</si>
  <si>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</si>
  <si>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</si>
  <si>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</si>
  <si>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</si>
  <si>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</si>
  <si>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</si>
  <si>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</si>
  <si>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</si>
  <si>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</si>
  <si>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</si>
  <si>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</si>
  <si>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</si>
  <si>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</si>
  <si>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</si>
  <si>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</si>
  <si>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</si>
  <si>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</si>
  <si>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</si>
  <si>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</si>
  <si>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</si>
  <si>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</si>
  <si>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</si>
  <si>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</si>
  <si>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</si>
  <si>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</si>
  <si>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</si>
  <si>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</si>
  <si>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</si>
  <si>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</si>
  <si>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</si>
  <si>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</si>
  <si>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</si>
  <si>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</si>
  <si>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</si>
  <si>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</si>
  <si>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</si>
  <si>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</si>
  <si>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</si>
  <si>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</si>
  <si>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</si>
  <si>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</si>
  <si>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</si>
  <si>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</si>
  <si>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</si>
  <si>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</si>
  <si>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</si>
  <si>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</si>
  <si>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</si>
  <si>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</si>
  <si>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</si>
  <si>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</si>
  <si>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</si>
  <si>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</si>
  <si>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</si>
  <si>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</si>
  <si>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</si>
  <si>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</si>
  <si>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</si>
  <si>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</si>
  <si>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</si>
  <si>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</si>
  <si>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</si>
  <si>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</si>
  <si>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</si>
  <si>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</si>
  <si>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</si>
  <si>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</si>
  <si>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</si>
  <si>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</si>
  <si>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</si>
  <si>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</si>
  <si>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</si>
  <si>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</si>
  <si>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</si>
  <si>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</si>
  <si>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</si>
  <si>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</si>
  <si>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</si>
  <si>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</si>
  <si>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</si>
  <si>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</si>
  <si>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</si>
  <si>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</si>
  <si>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</si>
  <si>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</si>
  <si>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</si>
  <si>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</si>
  <si>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</si>
  <si>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</si>
  <si>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</si>
  <si>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</si>
  <si>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</si>
  <si>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</si>
  <si>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</si>
  <si>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</si>
  <si>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</si>
  <si>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</si>
  <si>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</si>
  <si>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</si>
  <si>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</si>
  <si>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</si>
  <si>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</si>
  <si>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</si>
  <si>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</si>
  <si>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</si>
  <si>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</si>
  <si>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</si>
  <si>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</si>
  <si>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</si>
  <si>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</si>
  <si>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</si>
  <si>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</si>
  <si>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</si>
  <si>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</si>
  <si>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</si>
  <si>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</si>
  <si>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</si>
  <si>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</si>
  <si>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</si>
  <si>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</si>
  <si>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</si>
  <si>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</si>
  <si>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</si>
  <si>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</si>
  <si>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</si>
  <si>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</si>
  <si>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</si>
  <si>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</si>
  <si>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</si>
  <si>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</si>
  <si>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</si>
  <si>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</si>
  <si>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</si>
  <si>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</si>
  <si>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</si>
  <si>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</si>
  <si>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</si>
  <si>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</si>
  <si>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</si>
  <si>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</si>
  <si>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</si>
  <si>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</si>
  <si>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</si>
  <si>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</si>
  <si>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</si>
  <si>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</si>
  <si>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</si>
  <si>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</si>
  <si>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</si>
  <si>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</si>
  <si>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</si>
  <si>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</si>
  <si>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</si>
  <si>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</si>
  <si>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</si>
  <si>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</si>
  <si>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</si>
  <si>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</si>
  <si>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</si>
  <si>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</si>
  <si>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</si>
  <si>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</si>
  <si>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</si>
  <si>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</si>
  <si>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</si>
  <si>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</si>
  <si>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</si>
  <si>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</si>
  <si>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</si>
  <si>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</si>
  <si>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</si>
  <si>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</si>
  <si>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</si>
  <si>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</si>
  <si>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</si>
  <si>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</si>
  <si>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</si>
  <si>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</si>
  <si>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</si>
  <si>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</si>
  <si>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</si>
  <si>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</si>
  <si>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</si>
  <si>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</si>
  <si>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</si>
  <si>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</si>
  <si>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</si>
  <si>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</si>
  <si>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</si>
  <si>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</si>
  <si>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</si>
  <si>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</si>
  <si>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</si>
  <si>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</si>
  <si>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</si>
  <si>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</si>
  <si>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</si>
  <si>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</si>
  <si>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</si>
  <si>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</si>
  <si>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</si>
  <si>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</si>
  <si>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</si>
  <si>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</si>
  <si>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</si>
  <si>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</si>
  <si>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</si>
  <si>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</si>
  <si>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</si>
  <si>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</si>
  <si>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</si>
  <si>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</si>
  <si>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</si>
  <si>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</si>
  <si>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</si>
  <si>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</si>
  <si>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</si>
  <si>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</si>
  <si>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</si>
  <si>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</si>
  <si>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</si>
  <si>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</si>
  <si>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</si>
  <si>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</si>
  <si>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</si>
  <si>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</si>
  <si>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</si>
  <si>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</si>
  <si>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</si>
  <si>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</si>
  <si>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</si>
  <si>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</si>
  <si>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</si>
  <si>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</si>
  <si>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</si>
  <si>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</si>
  <si>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</si>
  <si>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</si>
  <si>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</si>
  <si>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</si>
  <si>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</si>
  <si>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</si>
  <si>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</si>
  <si>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</si>
  <si>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</si>
  <si>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</si>
  <si>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</si>
  <si>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</si>
  <si>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</si>
  <si>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</si>
  <si>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</si>
  <si>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</si>
  <si>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</si>
  <si>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</si>
  <si>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</si>
  <si>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</si>
  <si>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</si>
  <si>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</si>
  <si>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</si>
  <si>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</si>
  <si>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</si>
  <si>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</si>
  <si>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</si>
  <si>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</si>
  <si>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</si>
  <si>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</si>
  <si>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</si>
  <si>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</si>
  <si>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</si>
  <si>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</si>
  <si>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</si>
  <si>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</si>
  <si>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</si>
  <si>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</si>
  <si>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</si>
  <si>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</si>
  <si>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</si>
  <si>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</si>
  <si>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</si>
  <si>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</si>
  <si>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</si>
  <si>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</si>
  <si>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</si>
  <si>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</si>
  <si>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</si>
  <si>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</si>
  <si>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</si>
  <si>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</si>
  <si>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</si>
  <si>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</si>
  <si>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</si>
  <si>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</si>
  <si>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</si>
  <si>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</si>
  <si>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</si>
  <si>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</si>
  <si>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</si>
  <si>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</si>
  <si>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</si>
  <si>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</si>
  <si>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</si>
  <si>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</si>
  <si>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</si>
  <si>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</si>
  <si>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</si>
  <si>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</si>
  <si>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</si>
  <si>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</si>
  <si>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</si>
  <si>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</si>
  <si>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</si>
  <si>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</si>
  <si>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</si>
  <si>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</si>
  <si>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</si>
  <si>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</si>
  <si>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</si>
  <si>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</si>
  <si>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</si>
  <si>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</si>
  <si>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</si>
  <si>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</si>
  <si>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</si>
  <si>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</si>
  <si>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</si>
  <si>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</si>
  <si>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</si>
  <si>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</si>
  <si>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</si>
  <si>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</si>
  <si>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</si>
  <si>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</si>
  <si>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</si>
  <si>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</si>
  <si>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</si>
  <si>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</si>
  <si>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</si>
  <si>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</si>
  <si>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</si>
  <si>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</si>
  <si>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</si>
  <si>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</si>
  <si>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</si>
  <si>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</si>
  <si>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</si>
  <si>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</si>
  <si>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</si>
  <si>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</si>
  <si>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</si>
  <si>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</si>
  <si>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</si>
  <si>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</si>
  <si>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</si>
  <si>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</si>
  <si>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</si>
  <si>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</si>
  <si>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</si>
  <si>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</si>
  <si>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</si>
  <si>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</si>
  <si>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</si>
  <si>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</si>
  <si>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</si>
  <si>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</si>
  <si>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</si>
  <si>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</si>
  <si>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</si>
  <si>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</si>
  <si>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</si>
  <si>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</si>
  <si>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</si>
  <si>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</si>
  <si>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</si>
  <si>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</si>
  <si>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</si>
  <si>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</si>
  <si>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</si>
  <si>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</si>
  <si>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</si>
  <si>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</si>
  <si>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</si>
  <si>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</si>
  <si>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</si>
  <si>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</si>
  <si>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</si>
  <si>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</si>
  <si>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</si>
  <si>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</si>
  <si>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</si>
  <si>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</si>
  <si>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</si>
  <si>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</si>
  <si>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</si>
  <si>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</si>
  <si>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</si>
  <si>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</si>
  <si>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</si>
  <si>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</si>
  <si>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</si>
  <si>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</si>
  <si>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</si>
  <si>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</si>
  <si>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</si>
  <si>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</si>
  <si>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</si>
  <si>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</si>
  <si>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</si>
  <si>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</si>
  <si>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</si>
  <si>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</si>
  <si>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</si>
  <si>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</si>
  <si>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</si>
  <si>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</si>
  <si>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</si>
  <si>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</si>
  <si>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</si>
  <si>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</si>
  <si>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</si>
  <si>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</si>
  <si>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</si>
  <si>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</si>
  <si>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</si>
  <si>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</si>
  <si>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</si>
  <si>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</si>
  <si>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</si>
  <si>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</si>
  <si>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</si>
  <si>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</si>
  <si>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</si>
  <si>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</si>
  <si>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</si>
  <si>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</si>
  <si>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</si>
  <si>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</si>
  <si>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</si>
  <si>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</si>
  <si>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</si>
  <si>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</si>
  <si>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</si>
  <si>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</si>
  <si>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</si>
  <si>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</si>
  <si>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</si>
  <si>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</si>
  <si>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</si>
  <si>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</si>
  <si>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</si>
  <si>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</si>
  <si>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</si>
  <si>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</si>
  <si>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</si>
  <si>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</si>
  <si>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</si>
  <si>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</si>
  <si>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</si>
  <si>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</si>
  <si>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</si>
  <si>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</si>
  <si>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</si>
  <si>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</si>
  <si>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</si>
  <si>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</si>
  <si>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</si>
  <si>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</si>
  <si>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</si>
  <si>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</si>
  <si>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</si>
  <si>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</si>
  <si>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</si>
  <si>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</si>
  <si>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</si>
  <si>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</si>
  <si>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</si>
  <si>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</si>
  <si>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</si>
  <si>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</si>
  <si>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</si>
  <si>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</si>
  <si>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</si>
  <si>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</si>
  <si>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</si>
  <si>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</si>
  <si>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</si>
  <si>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</si>
  <si>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</si>
  <si>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</si>
  <si>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</si>
  <si>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</si>
  <si>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</si>
  <si>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</si>
  <si>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</si>
  <si>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</si>
  <si>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</si>
  <si>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</si>
  <si>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</si>
  <si>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</si>
  <si>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</si>
  <si>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</si>
  <si>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</si>
  <si>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</si>
  <si>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</si>
  <si>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</si>
  <si>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</si>
  <si>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</si>
  <si>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</si>
  <si>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</si>
  <si>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</si>
  <si>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</si>
  <si>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</si>
  <si>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</si>
  <si>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</si>
  <si>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</si>
  <si>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</si>
  <si>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</si>
  <si>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</si>
  <si>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</si>
  <si>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</si>
  <si>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</si>
  <si>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</si>
  <si>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</si>
  <si>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</si>
  <si>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</si>
  <si>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</si>
  <si>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</si>
  <si>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</si>
  <si>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</si>
  <si>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</si>
  <si>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</si>
  <si>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</si>
  <si>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</si>
  <si>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</si>
  <si>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</si>
  <si>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</si>
  <si>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</si>
  <si>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</si>
  <si>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</si>
  <si>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</si>
  <si>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</si>
  <si>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</si>
  <si>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</si>
  <si>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</si>
  <si>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</si>
  <si>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</si>
  <si>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</si>
  <si>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</si>
  <si>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</si>
  <si>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</si>
  <si>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</si>
  <si>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</si>
  <si>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</si>
  <si>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</si>
  <si>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</si>
  <si>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</si>
  <si>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</si>
  <si>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</si>
  <si>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</si>
  <si>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</si>
  <si>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</si>
  <si>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</si>
  <si>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</si>
  <si>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</si>
  <si>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</si>
  <si>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</si>
  <si>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</si>
  <si>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</si>
  <si>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</si>
  <si>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</si>
  <si>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</si>
  <si>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</si>
  <si>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</si>
  <si>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</si>
  <si>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</si>
  <si>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</si>
  <si>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</si>
  <si>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</si>
  <si>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</si>
  <si>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</si>
  <si>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</si>
  <si>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</si>
  <si>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</si>
  <si>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</si>
  <si>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</si>
  <si>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</si>
  <si>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</si>
  <si>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</si>
  <si>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</si>
  <si>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</si>
  <si>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</si>
  <si>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</si>
  <si>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</si>
  <si>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</si>
  <si>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</si>
  <si>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</si>
  <si>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</si>
  <si>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</si>
  <si>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</si>
  <si>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</si>
  <si>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</si>
  <si>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</si>
  <si>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</si>
  <si>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</si>
  <si>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</si>
  <si>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</si>
  <si>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</si>
  <si>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</si>
  <si>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</si>
  <si>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</si>
  <si>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</si>
  <si>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</si>
  <si>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</si>
  <si>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</si>
  <si>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</si>
  <si>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</si>
  <si>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</si>
  <si>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</si>
  <si>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</si>
  <si>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</si>
  <si>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</si>
  <si>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</si>
  <si>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</si>
  <si>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</si>
  <si>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</si>
  <si>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</si>
  <si>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</si>
  <si>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</si>
  <si>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</si>
  <si>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</si>
  <si>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</si>
  <si>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</si>
  <si>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</si>
  <si>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</si>
  <si>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</si>
  <si>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</si>
  <si>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</si>
  <si>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</si>
  <si>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</si>
  <si>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</si>
  <si>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</si>
  <si>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</si>
  <si>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</si>
  <si>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</si>
  <si>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</si>
  <si>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</si>
  <si>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</si>
  <si>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</si>
  <si>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</si>
  <si>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</si>
  <si>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</si>
  <si>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</si>
  <si>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</si>
  <si>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</si>
  <si>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</si>
  <si>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</si>
  <si>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</si>
  <si>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</si>
  <si>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</si>
  <si>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</si>
  <si>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</si>
  <si>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</si>
  <si>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</si>
  <si>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</si>
  <si>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</si>
  <si>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</si>
  <si>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</si>
  <si>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</si>
  <si>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</si>
  <si>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</si>
  <si>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</si>
  <si>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</si>
  <si>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</si>
  <si>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</si>
  <si>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</si>
  <si>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</si>
  <si>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</si>
  <si>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</si>
  <si>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</si>
  <si>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</si>
  <si>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</si>
  <si>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</si>
  <si>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</si>
  <si>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</si>
  <si>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</si>
  <si>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</si>
  <si>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</si>
  <si>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</si>
  <si>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</si>
  <si>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</si>
  <si>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</si>
  <si>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</si>
  <si>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</si>
  <si>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</si>
  <si>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</si>
  <si>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</si>
  <si>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</si>
  <si>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</si>
  <si>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</si>
  <si>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</si>
  <si>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</si>
  <si>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</si>
  <si>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</si>
  <si>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</si>
  <si>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</si>
  <si>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</si>
  <si>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</si>
  <si>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</si>
  <si>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</si>
  <si>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</si>
  <si>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</si>
  <si>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</si>
  <si>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</si>
  <si>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</si>
  <si>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</si>
  <si>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</si>
  <si>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</si>
  <si>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</si>
  <si>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</si>
  <si>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</si>
  <si>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</si>
  <si>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</si>
  <si>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</si>
  <si>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</si>
  <si>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</si>
  <si>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</si>
  <si>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</si>
  <si>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</si>
  <si>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</si>
  <si>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</si>
  <si>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</si>
  <si>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</si>
  <si>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</si>
  <si>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</si>
  <si>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</si>
  <si>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</si>
  <si>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</si>
  <si>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</si>
  <si>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</si>
  <si>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</si>
  <si>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</si>
  <si>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</si>
  <si>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</si>
  <si>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</si>
  <si>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</si>
  <si>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</si>
  <si>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</si>
  <si>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</si>
  <si>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</si>
  <si>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</si>
  <si>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</si>
  <si>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</si>
  <si>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</si>
  <si>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</si>
  <si>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</si>
  <si>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</si>
  <si>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</si>
  <si>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</si>
  <si>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</si>
  <si>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</si>
  <si>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</si>
  <si>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</si>
  <si>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</si>
  <si>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</si>
  <si>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</si>
  <si>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</si>
  <si>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</si>
  <si>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</si>
  <si>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</si>
  <si>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</si>
  <si>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</si>
  <si>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</si>
  <si>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</si>
  <si>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</si>
  <si>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</si>
  <si>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</si>
  <si>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</si>
  <si>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</si>
  <si>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</si>
  <si>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</si>
  <si>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</si>
  <si>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</si>
  <si>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</si>
  <si>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</si>
  <si>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</si>
  <si>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</si>
  <si>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</si>
  <si>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</si>
  <si>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</si>
  <si>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</si>
  <si>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</si>
  <si>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</si>
  <si>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</si>
  <si>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</si>
  <si>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</si>
  <si>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</si>
  <si>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</si>
  <si>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</si>
  <si>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</si>
  <si>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</si>
  <si>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</si>
  <si>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</si>
  <si>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</si>
  <si>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</si>
  <si>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</si>
  <si>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</si>
  <si>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</si>
  <si>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</si>
  <si>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</si>
  <si>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</si>
  <si>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</si>
  <si>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</si>
  <si>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</si>
  <si>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</si>
  <si>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</si>
  <si>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</si>
  <si>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</si>
  <si>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</si>
  <si>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</si>
  <si>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</si>
  <si>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</si>
  <si>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</si>
  <si>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</si>
  <si>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</si>
  <si>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</si>
  <si>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</si>
  <si>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</si>
  <si>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</si>
  <si>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</si>
  <si>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</si>
  <si>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</si>
  <si>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</si>
  <si>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</si>
  <si>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</si>
  <si>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</si>
  <si>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</si>
  <si>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</si>
  <si>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</si>
  <si>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</si>
  <si>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</si>
  <si>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</si>
  <si>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</si>
  <si>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</si>
  <si>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</si>
  <si>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</si>
  <si>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</si>
  <si>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</si>
  <si>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</si>
  <si>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</si>
  <si>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</si>
  <si>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</si>
  <si>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</si>
  <si>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</si>
  <si>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</si>
  <si>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</si>
  <si>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</si>
  <si>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</si>
  <si>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</si>
  <si>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</si>
  <si>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</si>
  <si>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</si>
  <si>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</si>
  <si>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</si>
  <si>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</si>
  <si>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</si>
  <si>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</si>
  <si>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</si>
  <si>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</si>
  <si>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</si>
  <si>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</si>
  <si>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</si>
  <si>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</si>
  <si>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</si>
  <si>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</si>
  <si>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</si>
  <si>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</si>
  <si>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</si>
  <si>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</si>
  <si>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</si>
  <si>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</si>
  <si>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</si>
  <si>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</si>
  <si>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</si>
  <si>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</si>
  <si>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</si>
  <si>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</si>
  <si>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</si>
  <si>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</si>
  <si>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</si>
  <si>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</si>
  <si>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</si>
  <si>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</si>
  <si>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</si>
  <si>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</si>
  <si>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</si>
  <si>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</si>
  <si>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</si>
  <si>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</si>
  <si>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</si>
  <si>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</si>
  <si>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</si>
  <si>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</si>
  <si>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</si>
  <si>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</si>
  <si>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</si>
  <si>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</si>
  <si>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</si>
  <si>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</si>
  <si>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</si>
  <si>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</si>
  <si>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</si>
  <si>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</si>
  <si>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</si>
  <si>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</si>
  <si>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</si>
  <si>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</si>
  <si>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</si>
  <si>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</si>
  <si>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</si>
  <si>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</si>
  <si>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</si>
  <si>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</si>
  <si>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</si>
  <si>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</si>
  <si>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</si>
  <si>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</si>
  <si>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</si>
  <si>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</si>
  <si>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</si>
  <si>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</si>
  <si>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</si>
  <si>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</si>
  <si>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</si>
  <si>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</si>
  <si>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</si>
  <si>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</si>
  <si>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</si>
  <si>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</si>
  <si>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</si>
  <si>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</si>
  <si>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</si>
  <si>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</si>
  <si>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</si>
  <si>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</si>
  <si>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</si>
  <si>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</si>
  <si>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</si>
  <si>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</si>
  <si>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</si>
  <si>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</si>
  <si>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</si>
  <si>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</si>
  <si>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</si>
  <si>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</si>
  <si>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</si>
  <si>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</si>
  <si>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</si>
  <si>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</si>
  <si>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</si>
  <si>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</si>
  <si>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</si>
  <si>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</si>
  <si>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</si>
  <si>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</si>
  <si>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</si>
  <si>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</si>
  <si>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</si>
  <si>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</si>
  <si>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</si>
  <si>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</si>
  <si>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</si>
  <si>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</si>
  <si>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</si>
  <si>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</si>
  <si>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</si>
  <si>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</si>
  <si>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</si>
  <si>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</si>
  <si>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</si>
  <si>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</si>
  <si>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</si>
  <si>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</si>
  <si>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</si>
  <si>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</si>
  <si>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</si>
  <si>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</si>
  <si>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</si>
  <si>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</si>
  <si>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</si>
  <si>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</si>
  <si>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</si>
  <si>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</si>
  <si>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</si>
  <si>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</si>
  <si>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</si>
  <si>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</si>
  <si>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</si>
  <si>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</si>
  <si>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</si>
  <si>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</si>
  <si>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</si>
  <si>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</si>
  <si>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</si>
  <si>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</si>
  <si>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</si>
  <si>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</si>
  <si>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</si>
  <si>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</si>
  <si>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</si>
  <si>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</si>
  <si>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</si>
  <si>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</si>
  <si>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</si>
  <si>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</si>
  <si>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</si>
  <si>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</si>
  <si>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</si>
  <si>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</si>
  <si>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</si>
  <si>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</si>
  <si>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</si>
  <si>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</si>
  <si>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</si>
  <si>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</si>
  <si>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</si>
  <si>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</si>
  <si>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</si>
  <si>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</si>
  <si>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</si>
  <si>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</si>
  <si>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</si>
  <si>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</si>
  <si>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</si>
  <si>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</si>
  <si>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</si>
  <si>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</si>
  <si>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</si>
  <si>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</si>
  <si>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</si>
  <si>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</si>
  <si>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</si>
  <si>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</si>
  <si>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</si>
  <si>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</si>
  <si>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</si>
  <si>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</si>
  <si>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</si>
  <si>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</si>
  <si>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</si>
  <si>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</si>
  <si>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</si>
  <si>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</si>
  <si>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</si>
  <si>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</si>
  <si>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</si>
  <si>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</si>
  <si>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</si>
  <si>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</si>
  <si>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</si>
  <si>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</si>
  <si>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</si>
  <si>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</si>
  <si>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</si>
  <si>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</si>
  <si>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</si>
  <si>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</si>
  <si>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</si>
  <si>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</si>
  <si>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</si>
  <si>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</si>
  <si>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</si>
  <si>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</si>
  <si>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</si>
  <si>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</si>
  <si>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</si>
  <si>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</si>
  <si>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</si>
  <si>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</si>
  <si>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</si>
  <si>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</si>
  <si>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</si>
  <si>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</si>
  <si>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</si>
  <si>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</si>
  <si>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</si>
  <si>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</si>
  <si>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</si>
  <si>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</si>
  <si>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</si>
  <si>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</si>
  <si>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</si>
  <si>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</si>
  <si>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</si>
  <si>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</si>
  <si>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</si>
  <si>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</si>
  <si>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</si>
  <si>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</si>
  <si>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</si>
  <si>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</si>
  <si>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</si>
  <si>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</si>
  <si>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</si>
  <si>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</si>
  <si>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</si>
  <si>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</si>
  <si>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</si>
  <si>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</si>
  <si>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</si>
  <si>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</si>
  <si>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</si>
  <si>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</si>
  <si>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</si>
  <si>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</si>
  <si>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</si>
  <si>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</si>
  <si>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</si>
  <si>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</si>
  <si>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</si>
  <si>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</si>
  <si>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</si>
  <si>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</si>
  <si>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</si>
  <si>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</si>
  <si>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</si>
  <si>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</si>
  <si>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</si>
  <si>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</si>
  <si>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</si>
  <si>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</si>
  <si>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</si>
  <si>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</si>
  <si>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</si>
  <si>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</si>
  <si>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</si>
  <si>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</si>
  <si>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</si>
  <si>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</si>
  <si>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</si>
  <si>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</si>
  <si>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</si>
  <si>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</si>
  <si>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</si>
  <si>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</si>
  <si>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</si>
  <si>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</si>
  <si>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</si>
  <si>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</si>
  <si>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</si>
  <si>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</si>
  <si>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</si>
  <si>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</si>
  <si>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</si>
  <si>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</si>
  <si>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</si>
  <si>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</si>
  <si>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</si>
  <si>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</si>
  <si>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</si>
  <si>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</si>
  <si>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</si>
  <si>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</si>
  <si>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</si>
  <si>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</si>
  <si>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</si>
  <si>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</si>
  <si>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</si>
  <si>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</si>
  <si>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</si>
  <si>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</si>
  <si>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</si>
  <si>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</si>
  <si>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</si>
  <si>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</si>
  <si>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</si>
  <si>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</si>
  <si>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</si>
  <si>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</si>
  <si>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</si>
  <si>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</si>
  <si>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</si>
  <si>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</si>
  <si>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</si>
  <si>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</si>
  <si>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</si>
  <si>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</si>
  <si>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</si>
  <si>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</si>
  <si>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</si>
  <si>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</si>
  <si>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</si>
  <si>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</si>
  <si>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</si>
  <si>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</si>
  <si>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</si>
  <si>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</si>
  <si>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</si>
  <si>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</si>
  <si>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</si>
  <si>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</si>
  <si>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</si>
  <si>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</si>
  <si>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</si>
  <si>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</si>
  <si>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</si>
  <si>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</si>
  <si>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</si>
  <si>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</si>
  <si>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</si>
  <si>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</si>
  <si>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</si>
  <si>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</si>
  <si>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</si>
  <si>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</si>
  <si>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</si>
  <si>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</si>
  <si>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</si>
  <si>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</si>
  <si>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</si>
  <si>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</si>
  <si>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</si>
  <si>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</si>
  <si>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</si>
  <si>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</si>
  <si>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</si>
  <si>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</si>
  <si>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</si>
  <si>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</si>
  <si>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</si>
  <si>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</si>
  <si>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</si>
  <si>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</si>
  <si>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</si>
  <si>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</si>
  <si>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</si>
  <si>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</si>
  <si>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</si>
  <si>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</si>
  <si>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</si>
  <si>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</si>
  <si>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</si>
  <si>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</si>
  <si>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</si>
  <si>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</si>
  <si>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</si>
  <si>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</si>
  <si>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</si>
  <si>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</si>
  <si>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</si>
  <si>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</si>
  <si>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</si>
  <si>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</si>
  <si>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</si>
  <si>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</si>
  <si>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</si>
  <si>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</si>
  <si>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</si>
  <si>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</si>
  <si>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</si>
  <si>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</si>
  <si>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</si>
  <si>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</si>
  <si>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</si>
  <si>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</si>
  <si>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</si>
  <si>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</si>
  <si>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</si>
  <si>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</si>
  <si>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</si>
  <si>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</si>
  <si>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</si>
  <si>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</si>
  <si>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</si>
  <si>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</si>
  <si>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</si>
  <si>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</si>
  <si>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</si>
  <si>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</si>
  <si>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</si>
  <si>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</si>
  <si>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</si>
  <si>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</si>
  <si>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</si>
  <si>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</si>
  <si>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</si>
  <si>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</si>
  <si>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</si>
  <si>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</si>
  <si>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</si>
  <si>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</si>
  <si>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</si>
  <si>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</si>
  <si>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</si>
  <si>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</si>
  <si>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</si>
  <si>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</si>
  <si>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</si>
  <si>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</si>
  <si>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</si>
  <si>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</si>
  <si>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</si>
  <si>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</si>
  <si>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</si>
  <si>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</si>
  <si>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</si>
  <si>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</si>
  <si>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</si>
  <si>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</si>
  <si>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</si>
  <si>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</si>
  <si>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</si>
  <si>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</si>
  <si>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</si>
  <si>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</si>
  <si>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</si>
  <si>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</si>
  <si>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</si>
  <si>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</si>
  <si>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</si>
  <si>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</si>
  <si>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</si>
  <si>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</si>
  <si>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</si>
  <si>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</si>
  <si>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</si>
  <si>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</si>
  <si>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</si>
  <si>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</si>
  <si>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</si>
  <si>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</si>
  <si>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</si>
  <si>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</si>
  <si>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</si>
  <si>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</si>
  <si>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</si>
  <si>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</si>
  <si>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</si>
  <si>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</si>
  <si>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</si>
  <si>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</si>
  <si>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</si>
  <si>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</si>
  <si>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</si>
  <si>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</si>
  <si>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</si>
  <si>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</si>
  <si>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</si>
  <si>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</si>
  <si>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</si>
  <si>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</si>
  <si>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</si>
  <si>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</si>
  <si>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</si>
  <si>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</si>
  <si>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</si>
  <si>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</si>
  <si>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</si>
  <si>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</si>
  <si>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</si>
  <si>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</si>
  <si>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</si>
  <si>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</si>
  <si>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</si>
  <si>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</si>
  <si>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</si>
  <si>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</si>
  <si>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</si>
  <si>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</si>
  <si>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</si>
  <si>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</si>
  <si>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</si>
  <si>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</si>
  <si>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</si>
  <si>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</si>
  <si>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</si>
  <si>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</si>
  <si>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</si>
  <si>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</si>
  <si>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</si>
  <si>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</si>
  <si>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</si>
  <si>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</si>
  <si>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</si>
  <si>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</si>
  <si>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</si>
  <si>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</si>
  <si>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</si>
  <si>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</si>
  <si>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</si>
  <si>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</si>
  <si>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</si>
  <si>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</si>
  <si>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</si>
  <si>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</si>
  <si>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</si>
  <si>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</si>
  <si>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</si>
  <si>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</si>
  <si>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</si>
  <si>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</si>
  <si>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</si>
  <si>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</si>
  <si>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</si>
  <si>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</si>
  <si>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</si>
  <si>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</si>
  <si>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</si>
  <si>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</si>
  <si>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</si>
  <si>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</si>
  <si>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</si>
  <si>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</si>
  <si>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</si>
  <si>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</si>
  <si>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</si>
  <si>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</si>
  <si>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</si>
  <si>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</si>
  <si>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</si>
  <si>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</si>
  <si>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</si>
  <si>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</si>
  <si>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</si>
  <si>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</si>
  <si>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</si>
  <si>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</si>
  <si>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</si>
  <si>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</si>
  <si>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</si>
  <si>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</si>
  <si>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</si>
  <si>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</si>
  <si>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</si>
  <si>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</si>
  <si>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</si>
  <si>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</si>
  <si>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</si>
  <si>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</si>
  <si>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</si>
  <si>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</si>
  <si>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</si>
  <si>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</si>
  <si>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</si>
  <si>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</si>
  <si>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</si>
  <si>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</si>
  <si>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</si>
  <si>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</si>
  <si>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</si>
  <si>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</si>
  <si>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</si>
  <si>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</si>
  <si>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</si>
  <si>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</si>
  <si>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</si>
  <si>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</si>
  <si>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</si>
  <si>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</si>
  <si>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</si>
  <si>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</si>
  <si>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</si>
  <si>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</si>
  <si>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</si>
  <si>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</si>
  <si>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</si>
  <si>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</si>
  <si>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</si>
  <si>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</si>
  <si>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</si>
  <si>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</si>
  <si>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</si>
  <si>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</si>
  <si>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</si>
  <si>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</si>
  <si>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</si>
  <si>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</si>
  <si>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</si>
  <si>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</si>
  <si>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</si>
  <si>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</si>
  <si>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</si>
  <si>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</si>
  <si>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</si>
  <si>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</si>
  <si>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</si>
  <si>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</si>
  <si>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</si>
  <si>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</si>
  <si>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</si>
  <si>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</si>
  <si>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</si>
  <si>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</si>
  <si>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</si>
  <si>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</si>
  <si>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</si>
  <si>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</si>
  <si>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</si>
  <si>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</si>
  <si>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</si>
  <si>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</si>
  <si>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</si>
  <si>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</si>
  <si>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</si>
  <si>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</si>
  <si>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</si>
  <si>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</si>
  <si>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</si>
  <si>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</si>
  <si>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</si>
  <si>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</si>
  <si>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</si>
  <si>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</si>
  <si>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</si>
  <si>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</si>
  <si>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</si>
  <si>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</si>
  <si>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</si>
  <si>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</si>
  <si>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</si>
  <si>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</si>
  <si>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</si>
  <si>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</si>
  <si>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</si>
  <si>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</si>
  <si>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</si>
  <si>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</si>
  <si>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</si>
  <si>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</si>
  <si>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</si>
  <si>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</si>
  <si>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</si>
  <si>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</si>
  <si>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</si>
  <si>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</si>
  <si>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</si>
  <si>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</si>
  <si>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</si>
  <si>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</si>
  <si>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</si>
  <si>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</si>
  <si>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</si>
  <si>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</si>
  <si>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</si>
  <si>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</si>
  <si>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</si>
  <si>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</si>
  <si>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</si>
  <si>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</si>
  <si>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</si>
  <si>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</si>
  <si>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</si>
  <si>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</si>
  <si>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</si>
  <si>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</si>
  <si>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</si>
  <si>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</si>
  <si>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</si>
  <si>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</si>
  <si>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</si>
  <si>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</si>
  <si>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</si>
  <si>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</si>
  <si>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</si>
  <si>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</si>
  <si>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</si>
  <si>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</si>
  <si>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</si>
  <si>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</si>
  <si>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</si>
  <si>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</si>
  <si>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</si>
  <si>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</si>
  <si>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</si>
  <si>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</si>
  <si>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</si>
  <si>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</si>
  <si>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</si>
  <si>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</si>
  <si>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</si>
  <si>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</si>
  <si>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</si>
  <si>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</si>
  <si>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</si>
  <si>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</si>
  <si>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</si>
  <si>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</si>
  <si>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</si>
  <si>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</si>
  <si>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</si>
  <si>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</si>
  <si>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</si>
  <si>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</si>
  <si>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</si>
  <si>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</si>
  <si>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</si>
  <si>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</si>
  <si>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</si>
  <si>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</si>
  <si>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</si>
  <si>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</si>
  <si>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</si>
  <si>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</si>
  <si>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</si>
  <si>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</si>
  <si>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</si>
  <si>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</si>
  <si>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</si>
  <si>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</si>
  <si>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</si>
  <si>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</si>
  <si>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</si>
  <si>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</si>
  <si>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</si>
  <si>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</si>
  <si>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</si>
  <si>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</si>
  <si>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</si>
  <si>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</si>
  <si>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</si>
  <si>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</si>
  <si>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</si>
  <si>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</si>
  <si>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</si>
  <si>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</si>
  <si>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</si>
  <si>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</si>
  <si>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</si>
  <si>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</si>
  <si>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</si>
  <si>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</si>
  <si>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</si>
  <si>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</si>
  <si>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</si>
  <si>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</si>
  <si>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</si>
  <si>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</si>
  <si>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</si>
  <si>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</si>
  <si>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</si>
  <si>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</si>
  <si>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</si>
  <si>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</si>
  <si>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</si>
  <si>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</si>
  <si>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</si>
  <si>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</si>
  <si>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</si>
  <si>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</si>
  <si>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</si>
  <si>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</si>
  <si>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</si>
  <si>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</si>
  <si>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</si>
  <si>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</si>
  <si>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</si>
  <si>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</si>
  <si>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</si>
  <si>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</si>
  <si>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</si>
  <si>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</si>
  <si>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</si>
  <si>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</si>
  <si>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</si>
  <si>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</si>
  <si>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</si>
  <si>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</si>
  <si>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</si>
  <si>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</si>
  <si>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</si>
  <si>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</si>
  <si>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</si>
  <si>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</si>
  <si>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</si>
  <si>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</si>
  <si>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</si>
  <si>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</si>
  <si>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</si>
  <si>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</si>
  <si>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</si>
  <si>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</si>
  <si>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</si>
  <si>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</si>
  <si>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</si>
  <si>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</si>
  <si>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</si>
  <si>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</si>
  <si>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</si>
  <si>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</si>
  <si>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</si>
  <si>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</si>
  <si>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</si>
  <si>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</si>
  <si>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</si>
  <si>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</si>
  <si>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</si>
  <si>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</si>
  <si>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PCM-20251028-00001470</t>
  </si>
  <si>
    <t xml:space="preserve">ETA 30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</si>
  <si>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</si>
  <si>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</si>
  <si>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</si>
  <si>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</si>
  <si>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</si>
  <si>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</si>
  <si>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</si>
  <si>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</si>
  <si>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</si>
  <si>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</si>
  <si>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</si>
  <si>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</si>
  <si>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</si>
  <si>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</si>
  <si>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</si>
  <si>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</si>
  <si>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</si>
  <si>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</si>
  <si>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</si>
  <si>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</si>
  <si>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</si>
  <si>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</si>
  <si>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</si>
  <si>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</si>
  <si>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</si>
  <si>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</si>
  <si>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</si>
  <si>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</si>
  <si>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</si>
  <si>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</si>
  <si>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</si>
  <si>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</si>
  <si>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</si>
  <si>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</si>
  <si>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</si>
  <si>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</si>
  <si>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</si>
  <si>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</si>
  <si>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</si>
  <si>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</si>
  <si>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</si>
  <si>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</si>
  <si>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</si>
  <si>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</si>
  <si>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</si>
  <si>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</si>
  <si>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</si>
  <si>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</si>
  <si>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</si>
  <si>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</si>
  <si>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</si>
  <si>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</si>
  <si>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</si>
  <si>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</si>
  <si>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</si>
  <si>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</si>
  <si>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</si>
  <si>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</si>
  <si>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</si>
  <si>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</si>
  <si>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</si>
  <si>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</si>
  <si>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</si>
  <si>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</si>
  <si>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</si>
  <si>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</si>
  <si>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</si>
  <si>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</si>
  <si>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</si>
  <si>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</si>
  <si>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</si>
  <si>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</si>
  <si>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</si>
  <si>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</si>
  <si>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</si>
  <si>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</si>
  <si>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</si>
  <si>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</si>
  <si>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</si>
  <si>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</si>
  <si>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</si>
  <si>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</si>
  <si>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</si>
  <si>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</si>
  <si>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</si>
  <si>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</si>
  <si>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</si>
  <si>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</si>
  <si>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</si>
  <si>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</si>
  <si>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</si>
  <si>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</si>
  <si>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PCM-20251028-00001516</t>
  </si>
  <si>
    <t>EM Team on the way ETA: 30 Mins</t>
  </si>
  <si>
    <t>PCM-20251028-00001659</t>
  </si>
  <si>
    <t xml:space="preserve">team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</si>
</sst>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5" totalsRowShown="0" headerRowDxfId="174" dataDxfId="173" headerRowBorderDxfId="171" tableBorderDxfId="172" totalsRowBorderDxfId="170">
  <autoFilter ref="A1:L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5"/>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295.76835243055393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8.9035300923569594E-2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8.7739004629838746E-2</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19206</v>
      </c>
      <c r="E5" s="135" t="s">
        <v>38998</v>
      </c>
      <c r="F5" s="172">
        <v>45958.645590277774</v>
      </c>
      <c r="G5" s="137">
        <f ca="1">IFERROR(NOW()-F5,"")</f>
        <v>7.1188078705745284E-2</v>
      </c>
      <c r="H5" s="136">
        <v>45958.637256944443</v>
      </c>
      <c r="I5" s="134" t="str">
        <f>IFERROR(VLOOKUP(D5,DB!A:F,6,0),"")</f>
        <v>SCECO</v>
      </c>
      <c r="J5" s="134" t="str">
        <f>IFERROR(VLOOKUP(D5,DB!A:G,7,0),"")</f>
        <v>Vandalized+No BB Design</v>
      </c>
      <c r="K5" s="170" t="s">
        <v>39005</v>
      </c>
      <c r="L5" s="139" t="str">
        <f>IFERROR(VLOOKUP(D5,DB!A:I,9,0),"")</f>
        <v>Latis</v>
      </c>
    </row>
    <row r="6" spans="1:15" ht="15" customHeight="1">
      <c r="A6" s="133"/>
      <c r="B6" s="134" t="str">
        <f>IFERROR(VLOOKUP(D6,DB!A:K,11,0),"")</f>
        <v/>
      </c>
      <c r="C6" s="134"/>
      <c r="D6" s="134"/>
      <c r="E6" s="135"/>
      <c r="F6" s="136"/>
      <c r="G6" s="137">
        <f ca="1">IFERROR(NOW()-F6,"")</f>
        <v>45958.71677835648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45958.71677835648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45958.71677835648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45958.71677835648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45958.71677835648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45958.71677835648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45958.71677835648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45958.71677835648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45958.71677835648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45958.71677835648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45958.71677835648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45958.71677835648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45958.71677835648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45958.71677835648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45958.71677835648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45958.71677835648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45958.71677835648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45958.71677835648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45958.71677835648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45958.71677835648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45958.71677835648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45958.71677835648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45958.71677835648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45958.71677835648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45958.71677835648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45958.71677835648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45958.71677835648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45958.71677835648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45958.71677835648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45958.71677835648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45958.71677835648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45958.71677835648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45958.71677835648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45958.71677835648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45958.71677835648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45958.71677835648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45958.71677835648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45958.71677835648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45958.71677835648</v>
      </c>
      <c r="H44" s="136"/>
      <c r="I44" s="134" t="str">
        <f>IFERROR(VLOOKUP(D44,DB!A:F,6,0),"")</f>
        <v/>
      </c>
      <c r="J44" s="134" t="str">
        <f>IFERROR(VLOOKUP(D44,DB!A:G,7,0),"")</f>
        <v/>
      </c>
      <c r="K44" s="138"/>
      <c r="L44" s="139" t="str">
        <f>IFERROR(VLOOKUP(D44,DB!A:I,9,0),"")</f>
        <v/>
      </c>
    </row>
    <row r="45" spans="1:12" ht="15" customHeight="1">
      <c r="A45" s="145"/>
      <c r="B45" s="146" t="str">
        <f>IFERROR(VLOOKUP(D45,DB!A:K,11,0),"")</f>
        <v/>
      </c>
      <c r="C45" s="146"/>
      <c r="D45" s="146"/>
      <c r="E45" s="147"/>
      <c r="F45" s="148"/>
      <c r="G45" s="149">
        <f ca="1">IFERROR(NOW()-F45,"")</f>
        <v>45958.71677835648</v>
      </c>
      <c r="H45" s="148"/>
      <c r="I45" s="146" t="str">
        <f>IFERROR(VLOOKUP(D45,DB!A:F,6,0),"")</f>
        <v/>
      </c>
      <c r="J45" s="146" t="str">
        <f>IFERROR(VLOOKUP(D45,DB!A:G,7,0),"")</f>
        <v/>
      </c>
      <c r="K45" s="150"/>
      <c r="L45" s="151" t="str">
        <f>IFERROR(VLOOKUP(D45,DB!A:I,9,0),"")</f>
        <v/>
      </c>
    </row>
  </sheetData>
  <customSheetViews>
    <customSheetView guid="{F6042A99-DD27-4453-835D-0834D95730CC}" filter="1" showAutoFilter="1">
      <pageMargins left="0" right="0" top="0" bottom="0" header="0" footer="0"/>
      <autoFilter ref="B1:M1" xr:uid="{9BF60B30-874E-4887-BFF4-6F7F328432C7}"/>
    </customSheetView>
  </customSheetViews>
  <dataValidations count="2">
    <dataValidation allowBlank="1" showInputMessage="1" showErrorMessage="1" sqref="E1" xr:uid="{5DBA255D-CDD9-49FB-AD3C-AF70AB4EE696}"/>
    <dataValidation type="list" allowBlank="1" showInputMessage="1" showErrorMessage="1" sqref="E2:E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133.7169403935186</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2</v>
      </c>
      <c r="D4" s="18" t="s">
        <v>30004</v>
      </c>
      <c r="E4" s="114" t="s">
        <v>39083</v>
      </c>
      <c r="F4" s="115">
        <v>45958.660115740742</v>
      </c>
      <c r="G4" s="116">
        <f ca="1">IFERROR(NOW()-F4,"-")</f>
        <v>5.6662615737877786E-2</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45958.71677835648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45958.71677835648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45958.71677835648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45958.71677835648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30004</v>
      </c>
      <c r="E9" s="114"/>
      <c r="F9" s="115"/>
      <c r="G9" s="116">
        <f ca="1">IFERROR(NOW()-F9,"-")</f>
        <v>45958.71677835648</v>
      </c>
      <c r="H9" s="115"/>
      <c r="I9" s="18" t="str">
        <f>IFERROR(VLOOKUP(D9,DB!A:F,6,0),"")</f>
        <v>Generator-SG</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45958.71677835648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45958.71677835648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45958.71677835648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45958.71677835648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45958.71677835648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45958.71677835648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45958.71677835648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45958.71677835648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45958.71677835648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45958.71677835648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45958.71677835648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45958.71677835648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45958.71677835648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45958.71677835648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45958.71677835648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45958.71677835648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45958.71677835648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45958.71677835648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45958.71677835648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45958.71677835648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45958.71677835648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45958.71677835648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45958.71677835648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45958.71677835648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45958.71677835648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45958.71677835648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45958.71677835648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45958.71677835648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45958.71677835648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45958.71677835648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45958.71677835648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45958.71677835648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45958.71677835648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45958.71677835648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45958.71677835648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45958.71677835648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45958.71677835648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45958.71677835648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45958.71677835648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45958.71677835648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45958.71677835648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45958.71677835648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45958.71677835648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45958.71677835648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45958.71677835648</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45958.71677835648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45958.71677835648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45958.71677835648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45958.71677835648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45958.71677835648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45958.71677835648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45958.71677835648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45958.71677835648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45958.71677835648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45958.71677835648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45958.71677835648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45958.71677835648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45958.71677835648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45958.71677835648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45958.71677835648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45958.71677835648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45958.71677835648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45958.71677835648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45958.71677835648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45958.71677835648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45958.71677835648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45958.71677835648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45958.71677835648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45958.71677835648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45958.71677835648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45958.71677835648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45958.71677835648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45958.71677835648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45958.71677835648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45958.71677835648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45958.71677835648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45958.71677835648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45958.71677835648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45958.71677835648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45958.71677835648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45958.71677835648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45958.71677835648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45958.71677835648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45958.71677835648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45958.71677835648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45958.71677835648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45958.71677835648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45958.71677835648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45958.71677835648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45958.71677835648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45958.71677835648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45958.71677835648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45958.71677835648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45958.71677835648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45958.71677835648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45958.71677835648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45958.71677835648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45958.71677835648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45958.71677835648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45958.71677835648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45958.71677835648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45958.71677835648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45958.71677835648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45958.71677835648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45958.71677835648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45958.71677835648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45958.71677835648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45958.71677835648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45958.71677835648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45958.71677835648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45958.71677835648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45958.71677835648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45958.71677835648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45958.71677835648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45958.71677835648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45958.71677835648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45958.71677835648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45958.71677835648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45958.71677835648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45958.71677835648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45958.71677835648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45958.71677835648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45958.71677835648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45958.71677835648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45958.71677835648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45958.71677835648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45958.71677835648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45958.71677835648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45958.71677835648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45958.71677835648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45958.71677835648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45958.71677835648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45958.71677835648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45958.71677835648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45958.71677835648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45958.71677835648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45958.71677835648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45958.71677835648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45958.71677835648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45958.71677835648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45958.71677835648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45958.71677835648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45958.71677835648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45958.71677835648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45958.71677835648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45958.71677835648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45958.71677835648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45958.71677835648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45958.71677835648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45958.71677835648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45958.71677835648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45958.71677835648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45958.71677835648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45958.71677835648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45958.71677835648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45958.71677835648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45958.71677835648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45958.71677835648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45958.71677835648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45958.71677835648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45958.71677835648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45958.71677835648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45958.71677835648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45958.71677835648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45958.71677835648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45958.71677835648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45958.71677835648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45958.71677835648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45958.71677835648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45958.71677835648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45958.71677835648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45958.71677835648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45958.71677835648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45958.71677835648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45958.71677835648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45958.71677835648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45958.71677835648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45958.71677835648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45958.71677835648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45958.71677835648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45958.71677835648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45958.71677835648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45958.71677835648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45958.71677835648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45958.71677835648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45958.71677835648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45958.71677835648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45958.71677835648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45958.71677835648</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45958.71677835648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45958.71677835648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45958.71677835648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45958.71677835648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45958.71677835648</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45958.71677835648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45958.71677835648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45958.71677835648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45958.71677835648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45958.71677835648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45958.71677835648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45958.71677835648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45958.71677835648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45958.71677835648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45958.71677835648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45958.71677835648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45958.71677835648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45958.71677835648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45958.71677835648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45958.71677835648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45958.71677835648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45958.71677835648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45958.71677835648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45958.71677835648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45958.71677835648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45958.71677835648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45958.71677835648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45958.71677835648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45958.71677835648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45958.71677835648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45958.71677835648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45958.71677835648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45958.71677835648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45958.71677835648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45958.71677835648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45958.71677835648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45958.71677835648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45958.71677835648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45958.71677835648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45958.71677835648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45958.71677835648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45958.71677835648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45958.71677835648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45958.71677835648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45958.71677835648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45958.71677835648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45958.71677835648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45958.71677835648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45958.71677835648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45958.71677835648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45958.71677835648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45958.71677835648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45958.71677835648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45958.71677835648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45958.71677835648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45958.71677835648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45958.71677835648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45958.71677835648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45958.71677835648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45958.71677835648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45958.71677835648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45958.71677835648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45958.71677835648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45958.71677835648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45958.71677835648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45958.71677835648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45958.71677835648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45958.71677835648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45958.71677835648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45958.71677835648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45958.71677835648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45958.71677835648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45958.71677835648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45958.71677835648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45958.71677835648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45958.71677835648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45958.71677835648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45958.71677835648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45958.71677835648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45958.71677835648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45958.71677835648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45958.71677835648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45958.71677835648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45958.71677835648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45958.71677835648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45958.71677835648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45958.71677835648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45958.71677835648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45958.71677835648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45958.71677835648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45958.71677835648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45958.71677835648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45958.71677835648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45958.71677835648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45958.71677835648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45958.71677835648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45958.71677835648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45958.71677835648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45958.71677835648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45958.71677835648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45958.71677835648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45958.71677835648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45958.71677835648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45958.71677835648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45958.71677835648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45958.71677835648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45958.71677835648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45958.71677835648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45958.71677835648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45958.71677835648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45958.71677835648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45958.71677835648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45958.71677835648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45958.71677835648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45958.71677835648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45958.71677835648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45958.71677835648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45958.71677835648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45958.71677835648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45958.71677835648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45958.71677835648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45958.71677835648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45958.71677835648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45958.71677835648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45958.71677835648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45958.71677835648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45958.71677835648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45958.71677835648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45958.71677835648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45958.71677835648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45958.71677835648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45958.71677835648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45958.71677835648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45958.71677835648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45958.71677835648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45958.71677835648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45958.71677835648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45958.71677835648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45958.71677835648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45958.71677835648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45958.71677835648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45958.71677835648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45958.71677835648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45958.71677835648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45958.71677835648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45958.71677835648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45958.71677835648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45958.71677835648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45958.71677835648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45958.71677835648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45958.71677835648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45958.71677835648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45958.71677835648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45958.71677835648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45958.71677835648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45958.71677835648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45958.71677835648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45958.71677835648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45958.71677835648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45958.71677835648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45958.71677835648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45958.71677835648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45958.71677835648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45958.71677835648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45958.71677835648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45958.71677835648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45958.71677835648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45958.71677835648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45958.71677835648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45958.71677835648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45958.71677835648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45958.71677835648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45958.71677835648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45958.71677835648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45958.71677835648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45958.71677835648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45958.71677835648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45958.71677835648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45958.71677835648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45958.71677835648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45958.71677835648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45958.71677835648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45958.71677835648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45958.71677835648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45958.71677835648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45958.71677835648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45958.71677835648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45958.71677835648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45958.71677835648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45958.71677835648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45958.71677835648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45958.71677835648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45958.71677835648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45958.71677835648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45958.71677835648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45958.71677835648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45958.71677835648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45958.71677835648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45958.71677835648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45958.71677835648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45958.71677835648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45958.71677835648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45958.71677835648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45958.71677835648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45958.71677835648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45958.71677835648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45958.71677835648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45958.71677835648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45958.71677835648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45958.71677835648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45958.71677835648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45958.71677835648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45958.71677835648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45958.71677835648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45958.71677835648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45958.71677835648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45958.71677835648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45958.71677835648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45958.71677835648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45958.71677835648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45958.71677835648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45958.71677835648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45958.71677835648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45958.71677835648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45958.71677835648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45958.71677835648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45958.71677835648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45958.71677835648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45958.71677835648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45958.71677835648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45958.71677835648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45958.71677835648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45958.71677835648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45958.71677835648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45958.71677835648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45958.71677835648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45958.71677835648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45958.71677835648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45958.71677835648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45958.71677835648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45958.71677835648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45958.71677835648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45958.71677835648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45958.71677835648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45958.71677835648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45958.71677835648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45958.71677835648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45958.71677835648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45958.71677835648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45958.71677835648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45958.71677835648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45958.71677835648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45958.71677835648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45958.71677835648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45958.71677835648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45958.71677835648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45958.71677835648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45958.71677835648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45958.71677835648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45958.71677835648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45958.71677835648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45958.71677835648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45958.71677835648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45958.71677835648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45958.71677835648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45958.71677835648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45958.71677835648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45958.71677835648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45958.71677835648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45958.71677835648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45958.71677835648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45958.71677835648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45958.71677835648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45958.71677835648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45958.71677835648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45958.71677835648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45958.71677835648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45958.71677835648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45958.71677835648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45958.71677835648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45958.71677835648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45958.71677835648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45958.71677835648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45958.71677835648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45958.71677835648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45958.71677835648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45958.71677835648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45958.71677835648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45958.71677835648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45958.71677835648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45958.71677835648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45958.71677835648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45958.71677835648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45958.71677835648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45958.71677835648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45958.71677835648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45958.71677835648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45958.71677835648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45958.71677835648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45958.71677835648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45958.71677835648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45958.71677835648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45958.71677835648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45958.71677835648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45958.71677835648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45958.71677835648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45958.71677835648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45958.71677835648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45958.71677835648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45958.71677835648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45958.71677835648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45958.71677835648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45958.71677835648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45958.71677835648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45958.71677835648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45958.71677835648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45958.71677835648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45958.71677835648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45958.71677835648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45958.71677835648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45958.71677835648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45958.71677835648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45958.71677835648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45958.71677835648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45958.71677835648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45958.71677835648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45958.71677835648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45958.71677835648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45958.71677835648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45958.71677835648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45958.71677835648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45958.71677835648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45958.71677835648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45958.71677835648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45958.71677835648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45958.71677835648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45958.71677835648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45958.71677835648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45958.71677835648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45958.71677835648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45958.71677835648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45958.71677835648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45958.71677835648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45958.71677835648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45958.71677835648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45958.71677835648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45958.71677835648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45958.71677835648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45958.71677835648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45958.71677835648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45958.71677835648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45958.71677835648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45958.71677835648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45958.71677835648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45958.71677835648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45958.71677835648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45958.71677835648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45958.71677835648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45958.71677835648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45958.71677835648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45958.71677835648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45958.71677835648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45958.71677835648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45958.71677835648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45958.71677835648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45958.71677835648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45958.71677835648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45958.71677835648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45958.71677835648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45958.71677835648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45958.71677835648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45958.71677835648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45958.71677835648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45958.71677835648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45958.71677835648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45958.71677835648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45958.71677835648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45958.71677835648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45958.71677835648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45958.71677835648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45958.71677835648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45958.71677835648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45958.71677835648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45958.71677835648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45958.71677835648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45958.71677835648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45958.71677835648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45958.71677835648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45958.71677835648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45958.71677835648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45958.71677835648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45958.71677835648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45958.71677835648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45958.71677835648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45958.71677835648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45958.71677835648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45958.71677835648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45958.71677835648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45958.71677835648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45958.71677835648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45958.71677835648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45958.71677835648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45958.71677835648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45958.71677835648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45958.71677835648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45958.71677835648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45958.71677835648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45958.71677835648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45958.71677835648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45958.71677835648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45958.71677835648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45958.71677835648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45958.71677835648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45958.71677835648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45958.71677835648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45958.71677835648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45958.71677835648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45958.71677835648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45958.71677835648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45958.71677835648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45958.71677835648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45958.71677835648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45958.71677835648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45958.71677835648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45958.71677835648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45958.71677835648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45958.71677835648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45958.71677835648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45958.71677835648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45958.71677835648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45958.71677835648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45958.71677835648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45958.71677835648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45958.71677835648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45958.71677835648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45958.71677835648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45958.71677835648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45958.71677835648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45958.71677835648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45958.71677835648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45958.71677835648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45958.71677835648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45958.71677835648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45958.71677835648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45958.71677835648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45958.71677835648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45958.71677835648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45958.71677835648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45958.71677835648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45958.71677835648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45958.71677835648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45958.71677835648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45958.71677835648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45958.71677835648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45958.71677835648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45958.71677835648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45958.71677835648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45958.71677835648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45958.71677835648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45958.71677835648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45958.71677835648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45958.71677835648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45958.71677835648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45958.71677835648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45958.71677835648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45958.71677835648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45958.71677835648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45958.71677835648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45958.71677835648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45958.71677835648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45958.71677835648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45958.71677835648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45958.71677835648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45958.71677835648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45958.71677835648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45958.71677835648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45958.71677835648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45958.71677835648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45958.71677835648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45958.71677835648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45958.71677835648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45958.71677835648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45958.71677835648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45958.71677835648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45958.71677835648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45958.71677835648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45958.71677835648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45958.71677835648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45958.71677835648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45958.71677835648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45958.71677835648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45958.71677835648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45958.71677835648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45958.71677835648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45958.71677835648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45958.71677835648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45958.71677835648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45958.71677835648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45958.71677835648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45958.71677835648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45958.71677835648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45958.71677835648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45958.71677835648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45958.71677835648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45958.71677835648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45958.71677835648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45958.71677835648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45958.71677835648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45958.71677835648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45958.71677835648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45958.71677835648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45958.71677835648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45958.71677835648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45958.71677835648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45958.71677835648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45958.71677835648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45958.71677835648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45958.71677835648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45958.71677835648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45958.71677835648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45958.71677835648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45958.71677835648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45958.71677835648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45958.71677835648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45958.71677835648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45958.71677835648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45958.71677835648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45958.71677835648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45958.71677835648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45958.71677835648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45958.71677835648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45958.71677835648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45958.71677835648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45958.71677835648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45958.71677835648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45958.71677835648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45958.71677835648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45958.71677835648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45958.71677835648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45958.71677835648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45958.71677835648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45958.71677835648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45958.71677835648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45958.71677835648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45958.71677835648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45958.71677835648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45958.71677835648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45958.71677835648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45958.71677835648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45958.71677835648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45958.71677835648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45958.71677835648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45958.71677835648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45958.71677835648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45958.71677835648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45958.71677835648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45958.71677835648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45958.71677835648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45958.71677835648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45958.71677835648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45958.71677835648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45958.71677835648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45958.71677835648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45958.71677835648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45958.71677835648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45958.71677835648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45958.71677835648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45958.71677835648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45958.71677835648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45958.71677835648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45958.71677835648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45958.71677835648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45958.71677835648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45958.71677835648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45958.71677835648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45958.71677835648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45958.71677835648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45958.71677835648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45958.71677835648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45958.71677835648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45958.71677835648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45958.71677835648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45958.71677835648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45958.71677835648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45958.71677835648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45958.71677835648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45958.71677835648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45958.71677835648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45958.71677835648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45958.71677835648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45958.71677835648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45958.71677835648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45958.71677835648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45958.71677835648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45958.71677835648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45958.71677835648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45958.71677835648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45958.71677835648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45958.71677835648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45958.71677835648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45958.71677835648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45958.71677835648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45958.71677835648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45958.71677835648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45958.71677835648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45958.71677835648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45958.71677835648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45958.71677835648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45958.71677835648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45958.71677835648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45958.71677835648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45958.71677835648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45958.71677835648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45958.71677835648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45958.71677835648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45958.71677835648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45958.71677835648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45958.71677835648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45958.71677835648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45958.71677835648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45958.71677835648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45958.71677835648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45958.71677835648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45958.71677835648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45958.71677835648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45958.71677835648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45958.71677835648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45958.71677835648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45958.71677835648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45958.71677835648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45958.71677835648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45958.71677835648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45958.71677835648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45958.71677835648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45958.71677835648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45958.71677835648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45958.71677835648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45958.71677835648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45958.71677835648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45958.71677835648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45958.71677835648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45958.71677835648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45958.71677835648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45958.71677835648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45958.71677835648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45958.71677835648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45958.71677835648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45958.71677835648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45958.71677835648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45958.71677835648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45958.71677835648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45958.71677835648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45958.71677835648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45958.71677835648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45958.71677835648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45958.71677835648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45958.71677835648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45958.71677835648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45958.71677835648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45958.71677835648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45958.71677835648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45958.71677835648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45958.71677835648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45958.71677835648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45958.71677835648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45958.71677835648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45958.71677835648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45958.71677835648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45958.71677835648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45958.71677835648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45958.71677835648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45958.71677835648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45958.71677835648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45958.71677835648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45958.71677835648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45958.71677835648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45958.71677835648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45958.71677835648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45958.71677835648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45958.71677835648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45958.71677835648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45958.71677835648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45958.71677835648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45958.71677835648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45958.71677835648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45958.71677835648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45958.71677835648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45958.71677835648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45958.71677835648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45958.71677835648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45958.71677835648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45958.71677835648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45958.71677835648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45958.71677835648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45958.71677835648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45958.71677835648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45958.71677835648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45958.71677835648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45958.71677835648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45958.71677835648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45958.71677835648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45958.71677835648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45958.71677835648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45958.71677835648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45958.71677835648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45958.71677835648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45958.71677835648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45958.71677835648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45958.71677835648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45958.71677835648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45958.71677835648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45958.71677835648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45958.71677835648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45958.71677835648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45958.71677835648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45958.71677835648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45958.71677835648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45958.71677835648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45958.71677835648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45958.71677835648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45958.71677835648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45958.71677835648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45958.71677835648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45958.71677835648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45958.71677835648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45958.71677835648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45958.71677835648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45958.71677835648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45958.71677835648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45958.71677835648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45958.71677835648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45958.71677835648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45958.71677835648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45958.71677835648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45958.71677835648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45958.71677835648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45958.71677835648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45958.71677835648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45958.71677835648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45958.71677835648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45958.71677835648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45958.71677835648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45958.71677835648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45958.71677835648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45958.71677835648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45958.71677835648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45958.71677835648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45958.71677835648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45958.71677835648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45958.71677835648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45958.71677835648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45958.71677835648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45958.71677835648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45958.71677835648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45958.71677835648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45958.71677835648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45958.71677835648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45958.71677835648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45958.71677835648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45958.71677835648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45958.71677835648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45958.71677835648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45958.71677835648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45958.71677835648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45958.71677835648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45958.71677835648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45958.71677835648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45958.71677835648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45958.71677835648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45958.71677835648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45958.71677835648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45958.71677835648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45958.71677835648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45958.71677835648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45958.71677835648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45958.71677835648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45958.71677835648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45958.71677835648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45958.71677835648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45958.71677835648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45958.71677835648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45958.71677835648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45958.71677835648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45958.71677835648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45958.71677835648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45958.71677835648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45958.71677835648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45958.71677835648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45958.71677835648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45958.71677835648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45958.71677835648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45958.71677835648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45958.71677835648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45958.71677835648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45958.71677835648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45958.71677835648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45958.71677835648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45958.71677835648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45958.71677835648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45958.71677835648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45958.71677835648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45958.71677835648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45958.71677835648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45958.71677835648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45958.71677835648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45958.71677835648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45958.71677835648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45958.71677835648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45958.71677835648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45958.71677835648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45958.71677835648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45958.71677835648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45958.71677835648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45958.71677835648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45958.71677835648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45958.71677835648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45958.71677835648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45958.71677835648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45958.71677835648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45958.71677835648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45958.71677835648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45958.71677835648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45958.71677835648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45958.71677835648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45958.71677835648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45958.71677835648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45958.71677835648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45958.71677835648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45958.71677835648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45958.71677835648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45958.71677835648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45958.71677835648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45958.71677835648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45958.71677835648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45958.71677835648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45958.71677835648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45958.71677835648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45958.71677835648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45958.71677835648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45958.71677835648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45958.71677835648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45958.71677835648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45958.71677835648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45958.71677835648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45958.71677835648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45958.71677835648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45958.71677835648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45958.71677835648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45958.71677835648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45958.71677835648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45958.71677835648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45958.71677835648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45958.71677835648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45958.71677835648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45958.71677835648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45958.71677835648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45958.71677835648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45958.71677835648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45958.71677835648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45958.71677835648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45958.71677835648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45958.71677835648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45958.71677835648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45958.71677835648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45958.71677835648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45958.71677835648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45958.71677835648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45958.71677835648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45958.71677835648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45958.71677835648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45958.71677835648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45958.71677835648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45958.71677835648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45958.71677835648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45958.71677835648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45958.71677835648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45958.71677835648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45958.71677835648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45958.71677835648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45958.71677835648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45958.71677835648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45958.71677835648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45958.71677835648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45958.71677835648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45958.71677835648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45958.71677835648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45958.71677835648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45958.71677835648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45958.71677835648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45958.71677835648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45958.71677835648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45958.71677835648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45958.71677835648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45958.71677835648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45958.71677835648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45958.71677835648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45958.71677835648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45958.71677835648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45958.71677835648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45958.71677835648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45958.71677835648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45958.71677835648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45958.71677835648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45958.71677835648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45958.71677835648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45958.71677835648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45958.71677835648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45958.71677835648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45958.71677835648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45958.71677835648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45958.71677835648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45958.71677835648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45958.71677835648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45958.71677835648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45958.71677835648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45958.71677835648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45958.71677835648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45958.71677835648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45958.71677835648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45958.71677835648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45958.71677835648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45958.71677835648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45958.71677835648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45958.71677835648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45958.71677835648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45958.71677835648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45958.71677835648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45958.71677835648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45958.71677835648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45958.71677835648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45958.71677835648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45958.71677835648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45958.71677835648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45958.71677835648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45958.71677835648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45958.71677835648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45958.71677835648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45958.71677835648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45958.71677835648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45958.71677835648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45958.71677835648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45958.71677835648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45958.71677835648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45958.71677835648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45958.71677835648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45958.71677835648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45958.71677835648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45958.71677835648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45958.71677835648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45958.71677835648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45958.71677835648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45958.71677835648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45958.71677835648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45958.71677835648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45958.71677835648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45958.71677835648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45958.71677835648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45958.71677835648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45958.71677835648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45958.71677835648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45958.71677835648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45958.71677835648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45958.71677835648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45958.71677835648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45958.71677835648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45958.71677835648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45958.71677835648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45958.71677835648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45958.71677835648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45958.71677835648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45958.71677835648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45958.71677835648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45958.71677835648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45958.71677835648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45958.71677835648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45958.71677835648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45958.71677835648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45958.71677835648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45958.71677835648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45958.71677835648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45958.71677835648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45958.71677835648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45958.71677835648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45958.71677835648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45958.71677835648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45958.71677835648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45958.71677835648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45958.71677835648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45958.71677835648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45958.71677835648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45958.71677835648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45958.71677835648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45958.71677835648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45958.71677835648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45958.71677835648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45958.71677835648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45958.71677835648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45958.71677835648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45958.71677835648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45958.71677835648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45958.71677835648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45958.71677835648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45958.71677835648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45958.71677835648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45958.71677835648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45958.71677835648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45958.71677835648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45958.71677835648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45958.71677835648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45958.71677835648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45958.71677835648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45958.71677835648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45958.71677835648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45958.71677835648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45958.71677835648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45958.71677835648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45958.71677835648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45958.71677835648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45958.71677835648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45958.71677835648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45958.71677835648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45958.71677835648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45958.71677835648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45958.71677835648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45958.71677835648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45958.71677835648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45958.71677835648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45958.71677835648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45958.71677835648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45958.71677835648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45958.71677835648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45958.71677835648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45958.71677835648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45958.71677835648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45958.71677835648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45958.71677835648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45958.71677835648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45958.71677835648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45958.71677835648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45958.71677835648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45958.71677835648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45958.71677835648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45958.71677835648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45958.71677835648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45958.71677835648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45958.71677835648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45958.71677835648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45958.71677835648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45958.71677835648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45958.71677835648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45958.71677835648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45958.71677835648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45958.71677835648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45958.71677835648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45958.71677835648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45958.71677835648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45958.71677835648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45958.71677835648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45958.71677835648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45958.71677835648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45958.71677835648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45958.71677835648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45958.71677835648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45958.71677835648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45958.71677835648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45958.71677835648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45958.71677835648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45958.71677835648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45958.71677835648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45958.71677835648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45958.71677835648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45958.71677835648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45958.71677835648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45958.71677835648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45958.71677835648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45958.71677835648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45958.71677835648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45958.71677835648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45958.71677835648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45958.71677835648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45958.71677835648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45958.71677835648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45958.71677835648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45958.71677835648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45958.71677835648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45958.71677835648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45958.71677835648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45958.71677835648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45958.71677835648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45958.71677835648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45958.71677835648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45958.71677835648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45958.71677835648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45958.71677835648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45958.71677835648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45958.71677835648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45958.71677835648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45958.71677835648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45958.71677835648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45958.71677835648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45958.71677835648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45958.71677835648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45958.71677835648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45958.71677835648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45958.71677835648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45958.71677835648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45958.71677835648</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255.23606076388387</v>
      </c>
      <c r="H2" s="99">
        <v>45703.474768518521</v>
      </c>
      <c r="I2" s="99" t="str">
        <f>IFERROR(VLOOKUP(D2,DB!A:F,6,0),"")</f>
        <v>SCECO</v>
      </c>
      <c r="J2" s="99" t="str">
        <f>IFERROR(VLOOKUP(D2,DB!A:G,7,0),"")</f>
        <v>Dead</v>
      </c>
      <c r="K2" s="101" t="s">
        <v>39091</v>
      </c>
      <c r="L2" s="94" t="str">
        <f>IFERROR(VLOOKUP(D2,DB!A:I,9,0),"")</f>
        <v>Latis</v>
      </c>
    </row>
    <row r="3" spans="1:16" ht="15" customHeight="1">
      <c r="A3" s="119"/>
      <c r="B3" s="119" t="str">
        <f>IFERROR(VLOOKUP(D3,DB!A:K,11,0),"")</f>
        <v/>
      </c>
      <c r="C3" s="120"/>
      <c r="D3" s="121"/>
      <c r="E3" s="98"/>
      <c r="F3" s="123"/>
      <c r="G3" s="124">
        <f ca="1">IFERROR(NOW()-F3,"")</f>
        <v>45958.71677835648</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45958.71677835648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45958.71677835648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45958.71677835648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45958.71677835648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45958.71677835648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45958.71677835648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45958.71677835648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45958.71677835648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45958.71677835648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45958.71677835648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45958.71677835648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45958.71677835648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45958.71677835648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45958.71677835648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45958.71677835648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45958.71677835648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45958.71677835648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45958.71677835648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45958.71677835648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45958.71677835648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45958.71677835648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45958.71677835648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45958.71677835648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45958.71677835648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45958.71677835648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45958.71677835648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45958.71677835648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45958.71677835648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45958.71677835648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45958.71677835648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45958.71677835648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45958.71677835648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45958.71677835648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45958.71677835648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45958.71677835648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45958.71677835648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45958.71677835648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45958.71677835648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45958.71677835648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45958.71677835648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45958.71677835648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45958.71677835648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45958.71677835648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45958.71677835648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45958.71677835648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45958.71677835648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45958.71677835648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45958.71677835648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45958.71677835648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45958.71677835648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45958.71677835648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45958.71677835648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45958.71677835648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45958.71677835648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45958.71677835648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45958.71677835648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45958.71677835648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45958.71677835648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45958.71677835648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45958.71677835648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45958.71677835648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45958.71677835648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45958.71677835648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45958.71677835648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45958.71677835648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45958.71677835648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45958.71677835648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45958.71677835648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45958.71677835648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45958.71677835648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45958.71677835648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45958.71677835648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45958.71677835648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45958.71677835648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45958.71677835648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45958.71677835648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45958.71677835648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45958.71677835648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45958.71677835648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45958.71677835648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45958.71677835648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45958.71677835648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45958.71677835648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45958.71677835648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45958.71677835648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45958.71677835648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45958.71677835648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45958.71677835648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45958.71677835648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45958.71677835648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45958.71677835648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45958.71677835648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45958.71677835648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45958.71677835648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45958.71677835648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45958.71677835648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45958.71677835648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45958.71677835648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45958.71677835648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45958.71677835648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45958.71677835648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45958.71677835648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45958.71677835648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45958.71677835648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45958.71677835648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45958.71677835648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45958.71677835648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45958.71677835648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45958.71677835648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45958.71677835648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45958.71677835648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45958.71677835648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45958.71677835648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45958.71677835648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45958.71677835648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45958.71677835648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45958.71677835648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45958.71677835648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45958.71677835648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45958.71677835648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45958.71677835648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45958.71677835648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45958.71677835648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45958.71677835648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45958.71677835648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45958.71677835648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45958.71677835648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45958.71677835648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45958.71677835648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45958.71677835648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45958.71677835648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45958.71677835648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45958.71677835648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45958.71677835648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45958.71677835648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45958.71677835648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45958.71677835648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45958.71677835648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45958.71677835648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45958.71677835648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45958.71677835648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45958.71677835648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45958.71677835648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45958.71677835648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45958.71677835648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45958.71677835648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45958.71677835648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45958.71677835648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45958.71677835648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45958.71677835648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45958.71677835648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45958.71677835648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45958.71677835648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45958.71677835648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45958.71677835648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45958.71677835648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45958.71677835648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45958.71677835648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45958.71677835648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45958.71677835648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45958.71677835648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45958.71677835648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45958.71677835648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45958.71677835648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45958.71677835648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45958.71677835648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45958.71677835648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45958.71677835648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45958.71677835648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45958.71677835648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45958.71677835648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45958.71677835648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45958.71677835648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45958.71677835648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45958.71677835648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45958.71677835648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45958.71677835648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45958.71677835648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45958.71677835648</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45958.71677835648</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66.884718171291752</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39083</v>
      </c>
      <c r="F3" s="38">
        <v>45926.188877314817</v>
      </c>
      <c r="G3" s="144">
        <f t="shared" ref="G3" ca="1" si="0">IFERROR(NOW()-F3,"")</f>
        <v>32.527901041663426</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39083</v>
      </c>
      <c r="F4" s="153">
        <v>45948.661111111112</v>
      </c>
      <c r="G4" s="154">
        <f ca="1">IFERROR(NOW()-F4,"")</f>
        <v>10.055667245367658</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34901</v>
      </c>
      <c r="E5" s="152" t="s">
        <v>38998</v>
      </c>
      <c r="F5" s="153">
        <v>45958.660034722219</v>
      </c>
      <c r="G5" s="154">
        <f ca="1">IFERROR(NOW()-F5,"")</f>
        <v>5.6743634260783438E-2</v>
      </c>
      <c r="H5" s="153">
        <v>45958.654479166667</v>
      </c>
      <c r="I5" s="152" t="str">
        <f>IFERROR(VLOOKUP(D5,DB!A:F,6,0),"")</f>
        <v>Generator-SG</v>
      </c>
      <c r="J5" s="152" t="str">
        <f>IFERROR(VLOOKUP(D5,DB!A:G,7,0),"")</f>
        <v>Vandalized</v>
      </c>
      <c r="K5" s="152" t="s">
        <v>39099</v>
      </c>
      <c r="L5" s="152" t="str">
        <f>IFERROR(VLOOKUP(D5,DB!A:I,9,0),"")</f>
        <v>Latis</v>
      </c>
    </row>
    <row r="6" spans="1:13" ht="15">
      <c r="A6" s="152"/>
      <c r="B6" s="152" t="str">
        <f>IFERROR(VLOOKUP(D6,DB!A:K,11,0),"")</f>
        <v/>
      </c>
      <c r="C6" s="152"/>
      <c r="D6" s="169"/>
      <c r="E6" s="152"/>
      <c r="F6" s="153"/>
      <c r="G6" s="154">
        <f ca="1">IFERROR(NOW()-F6,"")</f>
        <v>45958.71677835648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45958.71677835648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45958.71677835648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45958.71677835648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45958.71677835648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45958.71677835648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45958.71677835648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45958.71677835648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45958.71677835648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45958.71677835648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45958.71677835648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45958.71677835648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45958.71677835648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45958.71677835648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45958.71677835648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45958.71677835648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45958.71677835648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45958.71677835648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45958.71677835648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45958.71677835648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45958.71677835648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45958.71677835648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45958.71677835648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45958.71677835648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45958.71677835648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45958.71677835648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45958.71677835648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45958.71677835648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45958.71677835648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45958.71677835648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45958.71677835648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45958.71677835648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45958.71677835648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45958.71677835648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45958.71677835648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45958.71677835648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45958.71677835648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45958.71677835648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45958.71677835648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45958.71677835648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45958.71677835648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45958.71677835648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45958.71677835648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45958.71677835648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45958.71677835648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45958.71677835648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45958.71677835648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45958.71677835648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45958.71677835648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45958.71677835648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45958.71677835648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45958.71677835648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45958.71677835648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45958.71677835648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45958.71677835648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45958.71677835648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45958.71677835648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45958.71677835648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45958.71677835648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45958.71677835648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45958.71677835648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45958.71677835648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45958.71677835648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45958.71677835648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45958.71677835648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45958.71677835648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45958.71677835648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45958.71677835648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45958.71677835648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45958.71677835648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45958.71677835648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45958.71677835648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45958.71677835648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45958.71677835648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45958.71677835648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45958.71677835648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45958.71677835648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45958.71677835648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45958.71677835648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45958.71677835648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45958.71677835648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45958.71677835648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45958.71677835648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45958.71677835648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45958.71677835648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45958.71677835648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45958.71677835648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45958.71677835648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45958.71677835648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45958.71677835648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45958.71677835648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45958.71677835648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45958.71677835648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45958.71677835648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45958.71677835648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45958.71677835648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45958.71677835648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45958.71677835648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45958.71677835648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45958.71677835648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45958.71677835648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45958.71677835648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45958.71677835648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45958.71677835648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45958.71677835648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45958.71677835648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45958.71677835648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45958.71677835648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45958.71677835648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45958.71677835648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45958.71677835648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45958.71677835648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45958.71677835648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45958.71677835648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45958.71677835648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45958.71677835648</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45958.71677835648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45958.71677835648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45958.71677835648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45958.71677835648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45958.71677835648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45958.71677835648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45958.71677835648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45958.71677835648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45958.71677835648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45958.71677835648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45958.71677835648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45958.71677835648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45958.71677835648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45958.71677835648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45958.71677835648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45958.71677835648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45958.71677835648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45958.71677835648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45958.71677835648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45958.71677835648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45958.71677835648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45958.71677835648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45958.71677835648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45958.71677835648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45958.71677835648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45958.71677835648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45958.71677835648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45958.71677835648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45958.71677835648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45958.71677835648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45958.71677835648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45958.71677835648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45958.71677835648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45958.71677835648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45958.71677835648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45958.71677835648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45958.71677835648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45958.71677835648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45958.71677835648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45958.71677835648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45958.71677835648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45958.71677835648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45958.71677835648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45958.71677835648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45958.71677835648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45958.71677835648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45958.71677835648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45958.71677835648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45958.71677835648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45958.71677835648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45958.71677835648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45958.71677835648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45958.71677835648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45958.71677835648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45958.71677835648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45958.71677835648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45958.71677835648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45958.71677835648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45958.71677835648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45958.71677835648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45958.71677835648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45958.71677835648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45958.71677835648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45958.71677835648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45958.71677835648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45958.71677835648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45958.71677835648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45958.71677835648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45958.71677835648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45958.71677835648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45958.71677835648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45958.71677835648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45958.71677835648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45958.71677835648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45958.71677835648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45958.71677835648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45958.71677835648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45958.71677835648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45958.71677835648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45958.71677835648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45958.71677835648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45958.71677835648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45958.71677835648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45958.71677835648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45958.71677835648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45958.71677835648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45958.71677835648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45958.71677835648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45958.71677835648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45958.71677835648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45958.71677835648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45958.71677835648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45958.71677835648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45958.71677835648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45958.71677835648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45958.71677835648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45958.71677835648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45958.71677835648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45958.71677835648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45958.71677835648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45958.71677835648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45958.71677835648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45958.71677835648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45958.71677835648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45958.71677835648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45958.71677835648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45958.71677835648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45958.71677835648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45958.71677835648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45958.71677835648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45958.71677835648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45958.71677835648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45958.71677835648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45958.71677835648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45958.71677835648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45958.71677835648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45958.71677835648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45958.71677835648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45958.71677835648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45958.71677835648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45958.71677835648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45958.71677835648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45958.71677835648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45958.71677835648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45958.71677835648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45958.71677835648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45958.71677835648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45958.71677835648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45958.71677835648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45958.71677835648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45958.71677835648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45958.71677835648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45958.71677835648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45958.71677835648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45958.71677835648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45958.71677835648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45958.71677835648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45958.71677835648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45958.71677835648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45958.71677835648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45958.71677835648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45958.71677835648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45958.71677835648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45958.71677835648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45958.71677835648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45958.71677835648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45958.71677835648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45958.71677835648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45958.71677835648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45958.71677835648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45958.71677835648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45958.71677835648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45958.71677835648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45958.71677835648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45958.71677835648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45958.71677835648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45958.71677835648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45958.71677835648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45958.71677835648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45958.71677835648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45958.71677835648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45958.71677835648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45958.71677835648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45958.71677835648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45958.71677835648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45958.71677835648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45958.71677835648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45958.71677835648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45958.71677835648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45958.71677835648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45958.71677835648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45958.71677835648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45958.71677835648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45958.71677835648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45958.71677835648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45958.71677835648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45958.71677835648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45958.71677835648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45958.71677835648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45958.71677835648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45958.71677835648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45958.71677835648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45958.71677835648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45958.71677835648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45958.71677835648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45958.71677835648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45958.71677835648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45958.71677835648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45958.71677835648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45958.71677835648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45958.71677835648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45958.71677835648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45958.71677835648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45958.71677835648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45958.71677835648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45958.71677835648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45958.71677835648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45958.71677835648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45958.71677835648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45958.71677835648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45958.71677835648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45958.71677835648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45958.71677835648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45958.71677835648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45958.71677835648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45958.71677835648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45958.71677835648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45958.71677835648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45958.71677835648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45958.71677835648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45958.71677835648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45958.71677835648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45958.71677835648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45958.71677835648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45958.71677835648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45958.71677835648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45958.71677835648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45958.71677835648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45958.71677835648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45958.71677835648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45958.71677835648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45958.71677835648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45958.71677835648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45958.71677835648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45958.71677835648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45958.71677835648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45958.71677835648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45958.71677835648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45958.71677835648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45958.71677835648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45958.71677835648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45958.71677835648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45958.71677835648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45958.71677835648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45958.71677835648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45958.71677835648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45958.71677835648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45958.71677835648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45958.71677835648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45958.71677835648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45958.71677835648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45958.71677835648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45958.71677835648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45958.71677835648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45958.71677835648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45958.71677835648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45958.71677835648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45958.71677835648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45958.71677835648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45958.71677835648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45958.71677835648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45958.71677835648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45958.71677835648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45958.71677835648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45958.71677835648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45958.71677835648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45958.71677835648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45958.71677835648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45958.71677835648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45958.71677835648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45958.71677835648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45958.71677835648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45958.71677835648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45958.71677835648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45958.71677835648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45958.71677835648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45958.71677835648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45958.71677835648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45958.71677835648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45958.71677835648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45958.71677835648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45958.71677835648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45958.71677835648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45958.71677835648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45958.71677835648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45958.71677835648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45958.71677835648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45958.71677835648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45958.71677835648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45958.71677835648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45958.71677835648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45958.71677835648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45958.71677835648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45958.71677835648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45958.71677835648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45958.71677835648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45958.71677835648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45958.71677835648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45958.71677835648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45958.71677835648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45958.71677835648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45958.71677835648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45958.71677835648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45958.71677835648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45958.71677835648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45958.71677835648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45958.71677835648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45958.71677835648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45958.71677835648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45958.71677835648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45958.71677835648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45958.71677835648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45958.71677835648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45958.71677835648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45958.71677835648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45958.71677835648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45958.71677835648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45958.71677835648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45958.71677835648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45958.71677835648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45958.71677835648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45958.71677835648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45958.71677835648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45958.71677835648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45958.71677835648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45958.71677835648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45958.71677835648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45958.71677835648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45958.71677835648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45958.71677835648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45958.71677835648</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tabSelected="1"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39100</v>
      </c>
      <c r="B2" s="103" t="str">
        <f>IFERROR(VLOOKUP(D2,DB!A:K,11,0),"")</f>
        <v>R6</v>
      </c>
      <c r="C2" s="105">
        <v>1</v>
      </c>
      <c r="D2" s="103" t="s">
        <v>31882</v>
      </c>
      <c r="E2" s="106" t="s">
        <v>38998</v>
      </c>
      <c r="F2" s="107">
        <v>45958.687407407408</v>
      </c>
      <c r="G2" s="77">
        <f ca="1">IFERROR(NOW()-F2,"-")</f>
        <v>2.9370949072472285E-2</v>
      </c>
      <c r="H2" s="107">
        <v>45958.687407407408</v>
      </c>
      <c r="I2" s="103" t="str">
        <f>IFERROR(VLOOKUP(D2,DB!A:F,6,0),"")</f>
        <v>SCECO</v>
      </c>
      <c r="J2" s="102" t="str">
        <f>IFERROR(VLOOKUP(D2,DB!A:G,7,0),"")</f>
        <v>Dead</v>
      </c>
      <c r="K2" s="108" t="s">
        <v>39101</v>
      </c>
      <c r="L2" s="109" t="str">
        <f>IFERROR(VLOOKUP(D2,DB!A:I,9,0),"")</f>
        <v>Latis</v>
      </c>
    </row>
    <row r="3" spans="1:16383" ht="31.5" customHeight="1">
      <c r="A3" s="104"/>
      <c r="B3" s="103" t="str">
        <f>IFERROR(VLOOKUP(D3,DB!A:K,11,0),"")</f>
        <v/>
      </c>
      <c r="C3" s="105"/>
      <c r="D3" s="169"/>
      <c r="E3" s="106"/>
      <c r="F3" s="107"/>
      <c r="G3" s="77">
        <f ca="1">IFERROR(NOW()-F3,"-")</f>
        <v>45958.71677835648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3"/>
      <c r="E4" s="106"/>
      <c r="F4" s="107"/>
      <c r="G4" s="77">
        <f ca="1">IFERROR(NOW()-F4,"-")</f>
        <v>45958.71677835648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45958.71677835648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45958.71677835648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45958.71677835648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45958.71677835648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45958.71677835648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45958.71677835648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45958.71677835648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45958.71677835648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45958.71677835648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45958.71677835648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45958.71677835648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45958.71677835648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45958.71677835648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45958.71677835648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45958.71677835648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45958.71677835648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45958.71677835648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45958.71677835648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45958.71677835648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45958.71677835648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45958.71677835648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45958.71677835648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45958.71677835648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45958.71677835648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45958.71677835648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45958.71677835648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45958.71677835648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45958.71677835648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45958.71677835648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45958.71677835648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45958.71677835648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45958.71677835648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45958.71677835648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45958.71677835648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45958.71677835648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45958.71677835648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45958.71677835648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45958.71677835648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45958.71677835648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45958.71677835648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45958.71677835648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45958.71677835648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45958.71677835648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45958.71677835648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45958.71677835648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45958.71677835648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45958.71677835648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45958.71677835648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45958.71677835648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45958.71677835648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45958.71677835648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45958.71677835648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45958.71677835648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45958.71677835648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45958.71677835648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45958.71677835648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45958.71677835648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45958.71677835648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45958.71677835648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45958.71677835648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45958.71677835648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45958.71677835648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45958.71677835648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45958.71677835648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45958.71677835648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45958.71677835648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45958.71677835648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45958.71677835648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45958.71677835648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45958.71677835648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45958.71677835648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45958.71677835648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45958.71677835648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45958.71677835648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45958.71677835648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45958.71677835648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45958.71677835648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45958.71677835648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45958.71677835648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45958.71677835648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45958.71677835648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45958.71677835648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45958.71677835648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45958.71677835648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45958.71677835648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45958.71677835648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45958.71677835648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45958.71677835648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45958.71677835648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45958.71677835648</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2025-10-28T14:13:44Z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